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0-amministrazione trasparente\2024\PERFORMANCE\"/>
    </mc:Choice>
  </mc:AlternateContent>
  <bookViews>
    <workbookView xWindow="192" yWindow="36" windowWidth="18360" windowHeight="7488"/>
  </bookViews>
  <sheets>
    <sheet name="2023" sheetId="15" r:id="rId1"/>
    <sheet name="2022" sheetId="14" r:id="rId2"/>
    <sheet name="2021" sheetId="12" r:id="rId3"/>
    <sheet name="2020" sheetId="13" r:id="rId4"/>
    <sheet name="2019" sheetId="11" r:id="rId5"/>
    <sheet name="2018" sheetId="10" r:id="rId6"/>
    <sheet name="2017" sheetId="9" r:id="rId7"/>
    <sheet name="2016" sheetId="8" r:id="rId8"/>
    <sheet name="2015" sheetId="6" r:id="rId9"/>
    <sheet name="2014" sheetId="5" r:id="rId10"/>
    <sheet name="2013" sheetId="4" r:id="rId11"/>
    <sheet name="2012" sheetId="2" r:id="rId12"/>
    <sheet name="2011" sheetId="3" r:id="rId13"/>
    <sheet name="2010" sheetId="1" r:id="rId14"/>
  </sheets>
  <definedNames>
    <definedName name="_xlnm.Print_Area" localSheetId="13">'2010'!$A$1:$F$17</definedName>
    <definedName name="_xlnm.Print_Area" localSheetId="12">'2011'!$A$1:$F$17</definedName>
    <definedName name="_xlnm.Print_Area" localSheetId="11">'2012'!$A$1:$F$17</definedName>
    <definedName name="_xlnm.Print_Area" localSheetId="10">'2013'!$A$1:$F$17</definedName>
    <definedName name="_xlnm.Print_Area" localSheetId="9">'2014'!$A$1:$F$17</definedName>
    <definedName name="_xlnm.Print_Area" localSheetId="8">'2015'!$A$1:$F$17</definedName>
    <definedName name="_xlnm.Print_Area" localSheetId="7">'2016'!$A$1:$F$16</definedName>
    <definedName name="_xlnm.Print_Area" localSheetId="6">'2017'!$A$1:$F$16</definedName>
    <definedName name="_xlnm.Print_Area" localSheetId="5">'2018'!$A$1:$F$16</definedName>
    <definedName name="_xlnm.Print_Area" localSheetId="4">'2019'!$A$1:$F$16</definedName>
  </definedNames>
  <calcPr calcId="162913"/>
</workbook>
</file>

<file path=xl/calcChain.xml><?xml version="1.0" encoding="utf-8"?>
<calcChain xmlns="http://schemas.openxmlformats.org/spreadsheetml/2006/main">
  <c r="D13" i="14" l="1"/>
  <c r="C13" i="6" l="1"/>
  <c r="D13" i="6" s="1"/>
  <c r="D13" i="5" l="1"/>
  <c r="D7" i="6" l="1"/>
  <c r="C7" i="6"/>
  <c r="C13" i="5"/>
  <c r="D7" i="5"/>
  <c r="C7" i="5"/>
  <c r="D7" i="4"/>
  <c r="C7" i="4"/>
  <c r="C13" i="4"/>
  <c r="D13" i="2"/>
  <c r="C13" i="2"/>
  <c r="D7" i="2"/>
  <c r="C7" i="2"/>
  <c r="D13" i="3"/>
  <c r="C13" i="3"/>
  <c r="D7" i="3"/>
  <c r="C7" i="3"/>
  <c r="D7" i="1"/>
  <c r="C7" i="1"/>
  <c r="D13" i="1"/>
  <c r="C13" i="1"/>
</calcChain>
</file>

<file path=xl/sharedStrings.xml><?xml version="1.0" encoding="utf-8"?>
<sst xmlns="http://schemas.openxmlformats.org/spreadsheetml/2006/main" count="335" uniqueCount="47">
  <si>
    <t>Performance 2010</t>
  </si>
  <si>
    <t>personale non dirigente (escluse le posizioni organizzative)</t>
  </si>
  <si>
    <t>risorse complessivamente stanziate</t>
  </si>
  <si>
    <t>risorse effettivamente distribuite</t>
  </si>
  <si>
    <t>Note</t>
  </si>
  <si>
    <t xml:space="preserve">Le parti (delegazione trattante di parte pubblica e le OO.SS. e le RSU  dei dipendenti regionali)  concordano annualmente la quota delle risorse finanziarie disponibili per la contrattazione integrativa da destinare al finanziamento del sistema premiale correlato al sistema di valutazione (art. 17 del Contratto collettivo integrativo 1998-2001 - area non dirigenziale). </t>
  </si>
  <si>
    <t>personale non dirigente: posizioni organizzative</t>
  </si>
  <si>
    <t>Una quota della retribuzione di posizione compresa tra il 15% ed il 35 % è  corrisposta a seguito della valutazione dei risultati raggiunti (art. 44 del CCRL 2002-2005 comparto unico - area non dirigenziale). La retribuzione è di posizione è determinata dalla Giunta regionale all'atto dell'istituzione della PO.</t>
  </si>
  <si>
    <t>personale dirigente (esclusi i Direttori apicali)</t>
  </si>
  <si>
    <t>Direttori apicali</t>
  </si>
  <si>
    <t>Il trattamento economico dei Direttori apicali (Direttori centrali, Vicedirettori centrali e Capo di gabinetto) è stato determinato dalla Giunta regionale  con le DGR 3710/2003 e 1653/2010 (art. 27 del Regolamento di organizzazione della Regione).  Con la DGR 1653/2010  è stata introdotta una parte variabile da corrispondere in relazione alla valutazione dei risultati raggiunti. L'ammontare complessivo è dato dalla somma delle retribuzioni di risultato di tutti i Direttori apicali operanti nell'anno di riferimento.</t>
  </si>
  <si>
    <t>Le parti (delegazione trattante di parte pubblica e le OO.SS. e le RSU  dei dipendenti regionali)  concordano annualmente la quota delle risorse finanziarie disponibili per la contrattazione integrativa da destinare al finanziamento del sistema premiale c</t>
  </si>
  <si>
    <t>Performance 2011</t>
  </si>
  <si>
    <t>Le risorse distribuite sono state concordate nell'accordo provvisorio sul premiale 2011 in data 5/02/2013 ed in quello definitivo dd. 2/02/2015</t>
  </si>
  <si>
    <t>Performance 2012</t>
  </si>
  <si>
    <t>Le risorse distribuite sono state concordate nell'accordo provvisorio sul premiale 2012 in data 5/02/2013.</t>
  </si>
  <si>
    <t>Performance 2013</t>
  </si>
  <si>
    <t>Le risorse distribuite sono state concordate nell'accordo provvisorio sul premiale 2013 in data 5/02/2013.</t>
  </si>
  <si>
    <t>Il trattamento economico dei Direttori apicali (Direttori centrali, Vicedirettori centrali e Capo di gabinetto) è stato determinato dalla Giunta regionale con le DGR 1653/2010 e ridotto con la DGR 1457/2013 (art. 27 del Regolamento di organizzazione della Regione).  Con la DGR 1457/2013 è stata eliminata la parte variabile da corrispondere in relazione alla valutazione dei risultati raggiunti. L'ammontare complessivo è dato dalla somma delle retribuzioni di risultato di tutti i Direttori apicali operanti nell'anno di riferimento.</t>
  </si>
  <si>
    <t>Performance 2014</t>
  </si>
  <si>
    <t>Performance 2015</t>
  </si>
  <si>
    <t>PERSONALE NON DIRIGENTE    (escluse le posizioni organizzative)</t>
  </si>
  <si>
    <t>note</t>
  </si>
  <si>
    <r>
      <rPr>
        <b/>
        <vertAlign val="superscript"/>
        <sz val="11"/>
        <color theme="1"/>
        <rFont val="DecimaWE Rg"/>
      </rPr>
      <t>1</t>
    </r>
    <r>
      <rPr>
        <b/>
        <sz val="11"/>
        <color theme="1"/>
        <rFont val="DecimaWE Rg"/>
      </rPr>
      <t xml:space="preserve"> Le parti concordano annualmente la quota delle risorse finanziarie disponibili per la contrattazione integrativa da destinare al finanziamento del sistema premiale correlato al sistema di valutazione (art. 17 del Contratto collettivo integrativo 1998-2001 - area non dirigenziale). </t>
    </r>
  </si>
  <si>
    <t>POSIZIONI ORGANIZZATIVE</t>
  </si>
  <si>
    <t>Performance 2016</t>
  </si>
  <si>
    <t>Le risorse da distribuire sono state concordate nell'accordo provvisorio sul premiale 2010 dd. 19/03/2012 e nell'accordo definitivo di dd. 5/02/2013.</t>
  </si>
  <si>
    <t>Tutti gli importi sono comprensivi degli oneri riflessi</t>
  </si>
  <si>
    <t xml:space="preserve">Una quota della retribuzione di posizione compresa tra il 15% ed il 35 % è  corrisposta a seguito della valutazione dei risultati raggiunti (art. 44 del CCRL 2002-2005 comparto unico - area non dirigenziale). </t>
  </si>
  <si>
    <t>Il trattamento economico dei Direttori apicali (Direttore generale, Direttori centrali, Vicedirettori centrali e Capo di gabinetto sono determinati dalla Giunta regionale (art. 27 del Regolamento di organizzazione della Regione). Una quota della retribuzione annua del Direttore generale è corrisposta a seguito della valutazione dei risultati raggiunti (DGR 210 del 7 febbraio 2014). Così anche per il direttore centrale alla  salute, integrazione socio sanitaria, politiche sociali e famiglia. Per le altre figure apicali non è stato previsto il compenso incentivante (DGR 1457 del 28 agosto 2013).</t>
  </si>
  <si>
    <t>Le parti concordano annualmente una  quota, compresa tra il 15% ed il 25 %,  delle risorse finanziarie disponibili per la contrattazione integrativa da destinare al finanziamento del sistema premiale correlato al sistema di valutazione  (art. 1 del CCI  - area dirigenziale)  .</t>
  </si>
  <si>
    <t>Le risorse sono state stanziate sulla base delle retribuzioni di posizione liquidatate alle  PO nell'anno precedente (elenco spese personale allegato alla legge di previsone del Bilancio).</t>
  </si>
  <si>
    <t>Dati aggiornati al 29/12/2017</t>
  </si>
  <si>
    <t>Dati aggiornati al 21/12/2018</t>
  </si>
  <si>
    <t>Performance 2017</t>
  </si>
  <si>
    <t>Performance 2018</t>
  </si>
  <si>
    <t>Performance 2019</t>
  </si>
  <si>
    <t>Dati aggiornati al 27/05/2021</t>
  </si>
  <si>
    <t>Dati aggiornati al 31/03/2023</t>
  </si>
  <si>
    <t>Performance 2020</t>
  </si>
  <si>
    <t>Performance 2021</t>
  </si>
  <si>
    <t>Il trattamento economico dei Direttori apicali (Direttore generale, Direttori centrali, Vicedirettori centrali e Capo di gabinetto) sono determinati dalla Giunta regionale (art. 27 del Regolamento di organizzazione della Regione). Una quota della retribuzione annua del Direttore generale è corrisposta a seguito della valutazione dei risultati raggiunti (DGR 210 del 7 febbraio 2014). Per le altre figure apicali non è stato previsto il compenso incentivante (DGR 1457 del 28 agosto 2013).</t>
  </si>
  <si>
    <t>Performance 2022</t>
  </si>
  <si>
    <t>Dati aggiornati al 23/05/2024</t>
  </si>
  <si>
    <t>Performance 2023</t>
  </si>
  <si>
    <t>Dati aggiornati al 26/11/2024</t>
  </si>
  <si>
    <t>Il trattamento economico dei Direttori apicali (Direttore generale, Direttori centrali, Vicedirettori centrali e Capo di gabinetto) sono determinati dalla Giunta regionale (art. 27 del Regolamento di organizzazione della Regione). Una quota della retribuzione annua del Direttore generale fino al 31/07/2023 è corrisposta a seguito della valutazione dei risultati raggiunti (DGR 210 del 7 febbraio 2014). Per le altre figure apicali non è stato previsto il compenso incentivante (DGR 1457 del 28 agosto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</si>
</sst>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_-&quot;€&quot;\ * #,##0.00_-;\-&quot;€&quot;\ * #,##0.00_-;_-&quot;€&quot;\ * &quot;-&quot;??_-;_-@_-"/>
    <numFmt numFmtId="165" formatCode="[$€-2]\ #,##0.00;[Red]\-[$€-2]\ #,##0.00"/>
  </numFmts>
  <fonts count="17" x14ac:knownFonts="1">
    <font>
      <sz val="11"/>
      <color theme="1"/>
      <name val="Calibri"/>
      <family val="2"/>
      <scheme val="minor"/>
    </font>
    <font>
      <sz val="11"/>
      <color theme="1"/>
      <name val="DecimaWE Rg"/>
    </font>
    <font>
      <b/>
      <sz val="12"/>
      <color theme="0"/>
      <name val="DecimaWE Rg"/>
    </font>
    <font>
      <sz val="10"/>
      <name val="Arial"/>
      <family val="2"/>
    </font>
    <font>
      <b/>
      <sz val="11"/>
      <color rgb="FFC00000"/>
      <name val="DecimaWE Rg"/>
    </font>
    <font>
      <b/>
      <sz val="11"/>
      <color theme="1"/>
      <name val="DecimaWE Rg"/>
    </font>
    <font>
      <b/>
      <vertAlign val="superscript"/>
      <sz val="11"/>
      <color theme="1"/>
      <name val="DecimaWE Rg"/>
    </font>
    <font>
      <b/>
      <sz val="14"/>
      <color indexed="8"/>
      <name val="DecimaWE Rg"/>
    </font>
    <font>
      <b/>
      <sz val="12"/>
      <color indexed="8"/>
      <name val="DecimaWE Rg"/>
    </font>
    <font>
      <b/>
      <sz val="12"/>
      <name val="DecimaWE Rg"/>
    </font>
    <font>
      <sz val="10"/>
      <name val="DecimaWE Rg"/>
    </font>
    <font>
      <b/>
      <sz val="28"/>
      <color theme="3"/>
      <name val="DecimaWE Rg"/>
    </font>
    <font>
      <b/>
      <sz val="11"/>
      <color theme="3"/>
      <name val="DecimaWE Rg"/>
    </font>
    <font>
      <sz val="12"/>
      <color indexed="8"/>
      <name val="DecimaWE Rg"/>
    </font>
    <font>
      <b/>
      <u/>
      <sz val="11"/>
      <color theme="1"/>
      <name val="DecimaWE Rg"/>
    </font>
    <font>
      <sz val="10"/>
      <color rgb="FF000000"/>
      <name val="Arial"/>
      <family val="2"/>
    </font>
    <font>
      <b/>
      <sz val="14"/>
      <color rgb="FF000000"/>
      <name val="DecimaWE Rg"/>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249977111117893"/>
        <bgColor indexed="64"/>
      </patternFill>
    </fill>
    <fill>
      <patternFill patternType="solid">
        <fgColor rgb="FFFFFFFF"/>
        <bgColor rgb="FF000000"/>
      </patternFill>
    </fill>
  </fills>
  <borders count="35">
    <border>
      <left/>
      <right/>
      <top/>
      <bottom/>
      <diagonal/>
    </border>
    <border>
      <left style="medium">
        <color theme="0"/>
      </left>
      <right style="medium">
        <color theme="0"/>
      </right>
      <top style="medium">
        <color theme="0"/>
      </top>
      <bottom style="medium">
        <color theme="0"/>
      </bottom>
      <diagonal/>
    </border>
    <border>
      <left style="hair">
        <color theme="5" tint="-0.249977111117893"/>
      </left>
      <right style="hair">
        <color theme="5" tint="-0.249977111117893"/>
      </right>
      <top style="hair">
        <color theme="5" tint="-0.249977111117893"/>
      </top>
      <bottom style="hair">
        <color theme="5" tint="-0.249977111117893"/>
      </bottom>
      <diagonal/>
    </border>
    <border>
      <left/>
      <right style="medium">
        <color theme="0"/>
      </right>
      <top/>
      <bottom/>
      <diagonal/>
    </border>
    <border>
      <left/>
      <right/>
      <top/>
      <bottom style="medium">
        <color theme="0"/>
      </bottom>
      <diagonal/>
    </border>
    <border>
      <left style="medium">
        <color theme="0"/>
      </left>
      <right/>
      <top/>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style="medium">
        <color theme="0"/>
      </right>
      <top style="thick">
        <color theme="0"/>
      </top>
      <bottom/>
      <diagonal/>
    </border>
    <border>
      <left style="medium">
        <color theme="0"/>
      </left>
      <right/>
      <top/>
      <bottom style="medium">
        <color theme="0"/>
      </bottom>
      <diagonal/>
    </border>
    <border>
      <left style="hair">
        <color theme="5" tint="-0.249977111117893"/>
      </left>
      <right style="medium">
        <color theme="0"/>
      </right>
      <top style="hair">
        <color theme="5" tint="-0.249977111117893"/>
      </top>
      <bottom style="hair">
        <color theme="5" tint="-0.249977111117893"/>
      </bottom>
      <diagonal/>
    </border>
    <border>
      <left style="medium">
        <color theme="0"/>
      </left>
      <right style="medium">
        <color theme="0"/>
      </right>
      <top/>
      <bottom/>
      <diagonal/>
    </border>
    <border>
      <left style="hair">
        <color theme="5" tint="-0.249977111117893"/>
      </left>
      <right/>
      <top style="hair">
        <color theme="5" tint="-0.249977111117893"/>
      </top>
      <bottom style="hair">
        <color theme="5" tint="-0.249977111117893"/>
      </bottom>
      <diagonal/>
    </border>
    <border>
      <left style="medium">
        <color theme="0"/>
      </left>
      <right style="thin">
        <color theme="3"/>
      </right>
      <top style="medium">
        <color theme="0"/>
      </top>
      <bottom style="medium">
        <color theme="0"/>
      </bottom>
      <diagonal/>
    </border>
    <border>
      <left style="medium">
        <color theme="0"/>
      </left>
      <right style="hair">
        <color theme="5" tint="-0.249977111117893"/>
      </right>
      <top style="medium">
        <color theme="0"/>
      </top>
      <bottom/>
      <diagonal/>
    </border>
    <border>
      <left style="hair">
        <color theme="5" tint="-0.249977111117893"/>
      </left>
      <right style="hair">
        <color theme="5" tint="-0.249977111117893"/>
      </right>
      <top style="medium">
        <color theme="0"/>
      </top>
      <bottom/>
      <diagonal/>
    </border>
    <border>
      <left style="hair">
        <color theme="5" tint="-0.249977111117893"/>
      </left>
      <right style="medium">
        <color theme="0"/>
      </right>
      <top style="medium">
        <color theme="0"/>
      </top>
      <bottom/>
      <diagonal/>
    </border>
    <border>
      <left style="hair">
        <color theme="5" tint="-0.249977111117893"/>
      </left>
      <right/>
      <top style="medium">
        <color theme="0"/>
      </top>
      <bottom style="hair">
        <color theme="5" tint="-0.249977111117893"/>
      </bottom>
      <diagonal/>
    </border>
    <border>
      <left style="medium">
        <color theme="0"/>
      </left>
      <right style="hair">
        <color theme="5" tint="-0.249977111117893"/>
      </right>
      <top style="hair">
        <color theme="5" tint="-0.249977111117893"/>
      </top>
      <bottom/>
      <diagonal/>
    </border>
    <border>
      <left style="hair">
        <color theme="5" tint="-0.249977111117893"/>
      </left>
      <right style="hair">
        <color theme="5" tint="-0.249977111117893"/>
      </right>
      <top style="hair">
        <color theme="5" tint="-0.249977111117893"/>
      </top>
      <bottom/>
      <diagonal/>
    </border>
    <border>
      <left style="hair">
        <color theme="5" tint="-0.249977111117893"/>
      </left>
      <right style="medium">
        <color theme="0"/>
      </right>
      <top style="hair">
        <color theme="5" tint="-0.249977111117893"/>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theme="3"/>
      </left>
      <right style="medium">
        <color theme="3"/>
      </right>
      <top/>
      <bottom/>
      <diagonal/>
    </border>
    <border>
      <left style="medium">
        <color theme="0"/>
      </left>
      <right/>
      <top/>
      <bottom style="double">
        <color theme="0"/>
      </bottom>
      <diagonal/>
    </border>
    <border>
      <left/>
      <right/>
      <top/>
      <bottom style="double">
        <color theme="0"/>
      </bottom>
      <diagonal/>
    </border>
    <border>
      <left/>
      <right style="medium">
        <color theme="0"/>
      </right>
      <top/>
      <bottom style="double">
        <color theme="0"/>
      </bottom>
      <diagonal/>
    </border>
    <border>
      <left style="hair">
        <color rgb="FF963634"/>
      </left>
      <right style="hair">
        <color rgb="FF963634"/>
      </right>
      <top style="hair">
        <color rgb="FF963634"/>
      </top>
      <bottom style="hair">
        <color rgb="FF963634"/>
      </bottom>
      <diagonal/>
    </border>
  </borders>
  <cellStyleXfs count="3">
    <xf numFmtId="0" fontId="0" fillId="0" borderId="0"/>
    <xf numFmtId="0" fontId="3" fillId="0" borderId="0"/>
    <xf numFmtId="0" fontId="15" fillId="0" borderId="0"/>
  </cellStyleXfs>
  <cellXfs count="66">
    <xf numFmtId="0" fontId="0" fillId="0" borderId="0" xfId="0"/>
    <xf numFmtId="0" fontId="1" fillId="3" borderId="0" xfId="0" applyFont="1" applyFill="1" applyBorder="1"/>
    <xf numFmtId="0" fontId="1" fillId="3" borderId="0" xfId="0" applyFont="1" applyFill="1" applyBorder="1" applyAlignment="1">
      <alignment horizontal="center" vertical="center"/>
    </xf>
    <xf numFmtId="0" fontId="1" fillId="3" borderId="0" xfId="0" applyFont="1" applyFill="1" applyBorder="1" applyAlignment="1">
      <alignment vertical="center"/>
    </xf>
    <xf numFmtId="164" fontId="7" fillId="2" borderId="2" xfId="0"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0" fontId="0" fillId="0" borderId="0" xfId="0" applyBorder="1"/>
    <xf numFmtId="0" fontId="0" fillId="0" borderId="0" xfId="0" applyAlignment="1">
      <alignment horizontal="center" vertical="center"/>
    </xf>
    <xf numFmtId="0" fontId="1" fillId="3" borderId="0" xfId="0" applyFont="1" applyFill="1" applyBorder="1" applyAlignment="1">
      <alignment horizontal="center" vertical="center" wrapText="1"/>
    </xf>
    <xf numFmtId="0" fontId="1" fillId="3" borderId="0" xfId="0" applyFont="1" applyFill="1" applyAlignment="1">
      <alignment horizontal="center" vertical="center"/>
    </xf>
    <xf numFmtId="0" fontId="1" fillId="3" borderId="0" xfId="0" applyFont="1" applyFill="1"/>
    <xf numFmtId="0" fontId="1" fillId="3" borderId="0" xfId="0" applyFont="1" applyFill="1" applyAlignment="1">
      <alignment vertical="center"/>
    </xf>
    <xf numFmtId="0" fontId="5" fillId="3" borderId="0" xfId="0" applyFont="1" applyFill="1" applyBorder="1"/>
    <xf numFmtId="0" fontId="2" fillId="4" borderId="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 fillId="2" borderId="13" xfId="0" applyFont="1" applyFill="1" applyBorder="1" applyAlignment="1">
      <alignment horizontal="left" vertical="top" wrapText="1"/>
    </xf>
    <xf numFmtId="0" fontId="2" fillId="4" borderId="14" xfId="0" applyFont="1" applyFill="1" applyBorder="1" applyAlignment="1">
      <alignment horizontal="center" vertical="center" wrapText="1"/>
    </xf>
    <xf numFmtId="0" fontId="12" fillId="3" borderId="0" xfId="0" applyFont="1" applyFill="1" applyBorder="1"/>
    <xf numFmtId="164" fontId="7" fillId="2" borderId="15" xfId="0" applyNumberFormat="1" applyFont="1" applyFill="1" applyBorder="1" applyAlignment="1">
      <alignment horizontal="center" vertical="center" wrapText="1"/>
    </xf>
    <xf numFmtId="164" fontId="7"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1" fillId="2" borderId="18" xfId="0" applyFont="1" applyFill="1" applyBorder="1" applyAlignment="1">
      <alignment horizontal="left" vertical="top" wrapText="1"/>
    </xf>
    <xf numFmtId="164" fontId="7" fillId="2" borderId="19" xfId="0" applyNumberFormat="1" applyFont="1" applyFill="1" applyBorder="1" applyAlignment="1">
      <alignment horizontal="center" vertical="center" wrapText="1"/>
    </xf>
    <xf numFmtId="164" fontId="7" fillId="2" borderId="20" xfId="0" applyNumberFormat="1" applyFont="1" applyFill="1" applyBorder="1" applyAlignment="1">
      <alignment horizontal="center" vertical="center" wrapText="1"/>
    </xf>
    <xf numFmtId="0" fontId="8" fillId="2" borderId="21" xfId="0" applyFont="1" applyFill="1" applyBorder="1" applyAlignment="1">
      <alignment horizontal="center" vertical="center" wrapText="1"/>
    </xf>
    <xf numFmtId="0" fontId="1" fillId="3" borderId="22" xfId="0" applyFont="1" applyFill="1" applyBorder="1" applyAlignment="1">
      <alignment vertical="center"/>
    </xf>
    <xf numFmtId="0" fontId="1" fillId="3" borderId="24" xfId="0" applyFont="1" applyFill="1" applyBorder="1" applyAlignment="1">
      <alignment vertical="center"/>
    </xf>
    <xf numFmtId="0" fontId="1" fillId="3" borderId="25" xfId="0" applyFont="1" applyFill="1" applyBorder="1" applyAlignment="1">
      <alignment vertical="center"/>
    </xf>
    <xf numFmtId="0" fontId="1" fillId="3" borderId="26" xfId="0" applyFont="1" applyFill="1" applyBorder="1" applyAlignment="1">
      <alignment vertical="center"/>
    </xf>
    <xf numFmtId="0" fontId="1" fillId="3" borderId="25" xfId="0" applyFont="1" applyFill="1" applyBorder="1"/>
    <xf numFmtId="0" fontId="1" fillId="3" borderId="26" xfId="0" applyFont="1" applyFill="1" applyBorder="1"/>
    <xf numFmtId="0" fontId="1" fillId="3" borderId="27" xfId="0" applyFont="1" applyFill="1" applyBorder="1"/>
    <xf numFmtId="0" fontId="1" fillId="3" borderId="28" xfId="0" applyFont="1" applyFill="1" applyBorder="1"/>
    <xf numFmtId="0" fontId="1" fillId="3" borderId="28" xfId="0" applyFont="1" applyFill="1" applyBorder="1" applyAlignment="1">
      <alignment horizontal="center" vertical="center"/>
    </xf>
    <xf numFmtId="0" fontId="4" fillId="3" borderId="28" xfId="0" applyFont="1" applyFill="1" applyBorder="1" applyAlignment="1">
      <alignment horizontal="center" vertical="top"/>
    </xf>
    <xf numFmtId="0" fontId="1" fillId="3" borderId="29" xfId="0" applyFont="1" applyFill="1" applyBorder="1"/>
    <xf numFmtId="0" fontId="1" fillId="3" borderId="30" xfId="0" applyFont="1" applyFill="1" applyBorder="1"/>
    <xf numFmtId="0" fontId="12" fillId="3" borderId="28" xfId="0" applyFont="1" applyFill="1" applyBorder="1" applyAlignment="1">
      <alignment horizontal="center" vertical="top"/>
    </xf>
    <xf numFmtId="0" fontId="13" fillId="2" borderId="11" xfId="0" applyFont="1" applyFill="1" applyBorder="1" applyAlignment="1">
      <alignment horizontal="center" vertical="center" wrapText="1"/>
    </xf>
    <xf numFmtId="0" fontId="14" fillId="3" borderId="0" xfId="0" applyFont="1" applyFill="1" applyBorder="1"/>
    <xf numFmtId="0" fontId="2" fillId="4" borderId="8" xfId="0" applyFont="1" applyFill="1" applyBorder="1" applyAlignment="1">
      <alignment horizontal="center" vertical="center" wrapText="1"/>
    </xf>
    <xf numFmtId="164" fontId="7" fillId="0" borderId="20" xfId="0" applyNumberFormat="1" applyFont="1" applyFill="1" applyBorder="1" applyAlignment="1">
      <alignment horizontal="center" vertical="center" wrapText="1"/>
    </xf>
    <xf numFmtId="44" fontId="8" fillId="2" borderId="11" xfId="0" applyNumberFormat="1" applyFont="1" applyFill="1" applyBorder="1" applyAlignment="1">
      <alignment horizontal="center" vertical="center" wrapText="1"/>
    </xf>
    <xf numFmtId="44" fontId="1" fillId="2" borderId="18" xfId="0" applyNumberFormat="1" applyFont="1" applyFill="1" applyBorder="1" applyAlignment="1">
      <alignment horizontal="left" vertical="top" wrapText="1"/>
    </xf>
    <xf numFmtId="0" fontId="2" fillId="4" borderId="8" xfId="0" applyFont="1" applyFill="1" applyBorder="1" applyAlignment="1">
      <alignment horizontal="center" vertical="center" wrapText="1"/>
    </xf>
    <xf numFmtId="165" fontId="16" fillId="5" borderId="34" xfId="0" applyNumberFormat="1" applyFont="1" applyFill="1" applyBorder="1" applyAlignment="1">
      <alignment horizontal="center" vertical="center" wrapText="1"/>
    </xf>
    <xf numFmtId="0" fontId="5" fillId="3" borderId="5"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3" xfId="0" applyFont="1" applyFill="1" applyBorder="1" applyAlignment="1">
      <alignment horizontal="left" vertical="top" wrapText="1"/>
    </xf>
    <xf numFmtId="0" fontId="2" fillId="4" borderId="9"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9" fillId="3" borderId="0" xfId="1" applyFont="1" applyFill="1" applyAlignment="1">
      <alignment horizontal="center"/>
    </xf>
    <xf numFmtId="0" fontId="10" fillId="3" borderId="0" xfId="1" applyFont="1" applyFill="1" applyAlignment="1">
      <alignment horizontal="center"/>
    </xf>
    <xf numFmtId="0" fontId="10" fillId="3" borderId="0" xfId="1" applyFont="1" applyFill="1" applyAlignment="1"/>
    <xf numFmtId="0" fontId="10" fillId="3" borderId="0" xfId="1" applyFont="1" applyFill="1" applyAlignment="1">
      <alignment horizontal="center" vertical="center"/>
    </xf>
    <xf numFmtId="0" fontId="10" fillId="3" borderId="0" xfId="1" applyFont="1" applyFill="1" applyAlignment="1">
      <alignment vertical="center"/>
    </xf>
    <xf numFmtId="0" fontId="2" fillId="4" borderId="1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3" borderId="31" xfId="0" applyFont="1" applyFill="1" applyBorder="1" applyAlignment="1">
      <alignment horizontal="left" vertical="top" wrapText="1"/>
    </xf>
    <xf numFmtId="0" fontId="5" fillId="3" borderId="32" xfId="0" applyFont="1" applyFill="1" applyBorder="1" applyAlignment="1">
      <alignment horizontal="left" vertical="top" wrapText="1"/>
    </xf>
    <xf numFmtId="0" fontId="5" fillId="3" borderId="33" xfId="0" applyFont="1" applyFill="1" applyBorder="1" applyAlignment="1">
      <alignment horizontal="left" vertical="top" wrapText="1"/>
    </xf>
  </cellXfs>
  <cellStyles count="3">
    <cellStyle name="Normale" xfId="0" builtinId="0"/>
    <cellStyle name="Normale 2" xfId="1"/>
    <cellStyle name="Normale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abSelected="1" workbookViewId="0">
      <selection activeCell="D4" sqref="D4"/>
    </sheetView>
  </sheetViews>
  <sheetFormatPr defaultRowHeight="14.4" x14ac:dyDescent="0.3"/>
  <cols>
    <col min="2" max="2" width="49.109375" bestFit="1" customWidth="1"/>
    <col min="3" max="3" width="36.6640625" customWidth="1"/>
    <col min="4" max="4" width="36.109375" customWidth="1"/>
    <col min="5" max="5" width="46.44140625" customWidth="1"/>
  </cols>
  <sheetData>
    <row r="1" spans="1:22" s="3" customFormat="1" ht="42" customHeight="1" x14ac:dyDescent="0.3">
      <c r="A1" s="28"/>
      <c r="B1" s="60" t="s">
        <v>44</v>
      </c>
      <c r="C1" s="60"/>
      <c r="D1" s="60"/>
      <c r="E1" s="60"/>
      <c r="F1" s="29"/>
    </row>
    <row r="2" spans="1:22" s="3" customFormat="1" ht="31.5" customHeight="1" thickBot="1" x14ac:dyDescent="0.35">
      <c r="A2" s="30"/>
      <c r="B2" s="61"/>
      <c r="C2" s="61"/>
      <c r="D2" s="61"/>
      <c r="E2" s="61"/>
      <c r="F2" s="31"/>
    </row>
    <row r="3" spans="1:22" s="10" customFormat="1" ht="40.5" customHeight="1" thickBot="1" x14ac:dyDescent="0.4">
      <c r="A3" s="32"/>
      <c r="B3" s="62" t="s">
        <v>21</v>
      </c>
      <c r="C3" s="13" t="s">
        <v>2</v>
      </c>
      <c r="D3" s="14" t="s">
        <v>3</v>
      </c>
      <c r="E3" s="14" t="s">
        <v>4</v>
      </c>
      <c r="F3" s="33"/>
      <c r="G3" s="8"/>
      <c r="H3" s="8"/>
      <c r="I3" s="8"/>
      <c r="J3" s="9"/>
      <c r="L3" s="54"/>
      <c r="M3" s="55"/>
      <c r="N3" s="55"/>
      <c r="O3" s="55"/>
      <c r="P3" s="55"/>
      <c r="Q3" s="55"/>
      <c r="R3" s="55"/>
      <c r="S3" s="55"/>
      <c r="T3" s="55"/>
      <c r="U3" s="56"/>
      <c r="V3" s="56"/>
    </row>
    <row r="4" spans="1:22" s="11" customFormat="1" ht="67.5" customHeight="1" thickBot="1" x14ac:dyDescent="0.35">
      <c r="A4" s="30"/>
      <c r="B4" s="53"/>
      <c r="C4" s="4">
        <v>3615852.8665915998</v>
      </c>
      <c r="D4" s="4">
        <v>3292647.38</v>
      </c>
      <c r="E4" s="46"/>
      <c r="F4" s="31"/>
      <c r="G4" s="3"/>
      <c r="H4" s="3"/>
      <c r="I4" s="3"/>
      <c r="L4" s="57"/>
      <c r="M4" s="57"/>
      <c r="N4" s="57"/>
      <c r="O4" s="57"/>
      <c r="P4" s="57"/>
      <c r="Q4" s="57"/>
      <c r="R4" s="57"/>
      <c r="S4" s="57"/>
      <c r="T4" s="57"/>
      <c r="U4" s="58"/>
      <c r="V4" s="58"/>
    </row>
    <row r="5" spans="1:22" s="3" customFormat="1" ht="68.25" customHeight="1" thickBot="1" x14ac:dyDescent="0.35">
      <c r="A5" s="30"/>
      <c r="B5" s="49" t="s">
        <v>23</v>
      </c>
      <c r="C5" s="50"/>
      <c r="D5" s="50"/>
      <c r="E5" s="51"/>
      <c r="F5" s="31"/>
    </row>
    <row r="6" spans="1:22" s="10" customFormat="1" ht="40.5" customHeight="1" thickTop="1" thickBot="1" x14ac:dyDescent="0.4">
      <c r="A6" s="32"/>
      <c r="B6" s="52" t="s">
        <v>24</v>
      </c>
      <c r="C6" s="47" t="s">
        <v>2</v>
      </c>
      <c r="D6" s="15" t="s">
        <v>3</v>
      </c>
      <c r="E6" s="13" t="s">
        <v>4</v>
      </c>
      <c r="F6" s="33"/>
      <c r="G6" s="8"/>
      <c r="H6" s="8"/>
      <c r="I6" s="8"/>
      <c r="J6" s="9"/>
      <c r="L6" s="54"/>
      <c r="M6" s="55"/>
      <c r="N6" s="55"/>
      <c r="O6" s="55"/>
      <c r="P6" s="55"/>
      <c r="Q6" s="55"/>
      <c r="R6" s="55"/>
      <c r="S6" s="55"/>
      <c r="T6" s="55"/>
      <c r="U6" s="56"/>
      <c r="V6" s="56"/>
    </row>
    <row r="7" spans="1:22" s="11" customFormat="1" ht="69.75" customHeight="1" thickBot="1" x14ac:dyDescent="0.35">
      <c r="A7" s="30"/>
      <c r="B7" s="53"/>
      <c r="C7" s="4">
        <v>1060000</v>
      </c>
      <c r="D7" s="4">
        <v>1046769.38</v>
      </c>
      <c r="E7" s="41" t="s">
        <v>31</v>
      </c>
      <c r="F7" s="31"/>
      <c r="G7" s="3"/>
      <c r="H7" s="3"/>
      <c r="I7" s="3"/>
      <c r="L7" s="57"/>
      <c r="M7" s="57"/>
      <c r="N7" s="57"/>
      <c r="O7" s="57"/>
      <c r="P7" s="57"/>
      <c r="Q7" s="57"/>
      <c r="R7" s="57"/>
      <c r="S7" s="57"/>
      <c r="T7" s="57"/>
      <c r="U7" s="58"/>
      <c r="V7" s="58"/>
    </row>
    <row r="8" spans="1:22" s="3" customFormat="1" ht="65.25" customHeight="1" thickBot="1" x14ac:dyDescent="0.35">
      <c r="A8" s="30"/>
      <c r="B8" s="49" t="s">
        <v>7</v>
      </c>
      <c r="C8" s="50"/>
      <c r="D8" s="50"/>
      <c r="E8" s="51"/>
      <c r="F8" s="31"/>
    </row>
    <row r="9" spans="1:22" s="10" customFormat="1" ht="40.5" customHeight="1" thickTop="1" thickBot="1" x14ac:dyDescent="0.4">
      <c r="A9" s="32"/>
      <c r="B9" s="52" t="s">
        <v>8</v>
      </c>
      <c r="C9" s="47" t="s">
        <v>2</v>
      </c>
      <c r="D9" s="15" t="s">
        <v>3</v>
      </c>
      <c r="E9" s="13" t="s">
        <v>4</v>
      </c>
      <c r="F9" s="33"/>
      <c r="G9" s="8"/>
      <c r="H9" s="8"/>
      <c r="I9" s="8"/>
      <c r="J9" s="9"/>
      <c r="L9" s="54"/>
      <c r="M9" s="55"/>
      <c r="N9" s="55"/>
      <c r="O9" s="55"/>
      <c r="P9" s="55"/>
      <c r="Q9" s="55"/>
      <c r="R9" s="55"/>
      <c r="S9" s="55"/>
      <c r="T9" s="55"/>
      <c r="U9" s="56"/>
      <c r="V9" s="56"/>
    </row>
    <row r="10" spans="1:22" s="11" customFormat="1" ht="66" customHeight="1" thickBot="1" x14ac:dyDescent="0.35">
      <c r="A10" s="30"/>
      <c r="B10" s="53"/>
      <c r="C10" s="4">
        <v>1840368.87</v>
      </c>
      <c r="D10" s="4">
        <v>1607713.26</v>
      </c>
      <c r="E10" s="45"/>
      <c r="F10" s="31"/>
      <c r="G10" s="3"/>
      <c r="H10" s="3"/>
      <c r="I10" s="3"/>
      <c r="L10" s="57"/>
      <c r="M10" s="57"/>
      <c r="N10" s="57"/>
      <c r="O10" s="57"/>
      <c r="P10" s="57"/>
      <c r="Q10" s="57"/>
      <c r="R10" s="57"/>
      <c r="S10" s="57"/>
      <c r="T10" s="57"/>
      <c r="U10" s="58"/>
      <c r="V10" s="58"/>
    </row>
    <row r="11" spans="1:22" s="3" customFormat="1" ht="65.25" customHeight="1" thickBot="1" x14ac:dyDescent="0.35">
      <c r="A11" s="30"/>
      <c r="B11" s="49" t="s">
        <v>30</v>
      </c>
      <c r="C11" s="50"/>
      <c r="D11" s="50"/>
      <c r="E11" s="51"/>
      <c r="F11" s="31"/>
    </row>
    <row r="12" spans="1:22" s="10" customFormat="1" ht="40.5" customHeight="1" thickBot="1" x14ac:dyDescent="0.4">
      <c r="A12" s="32"/>
      <c r="B12" s="59" t="s">
        <v>9</v>
      </c>
      <c r="C12" s="13" t="s">
        <v>2</v>
      </c>
      <c r="D12" s="13" t="s">
        <v>3</v>
      </c>
      <c r="E12" s="13" t="s">
        <v>4</v>
      </c>
      <c r="F12" s="33"/>
      <c r="G12" s="8"/>
      <c r="H12" s="8"/>
      <c r="I12" s="8"/>
      <c r="J12" s="9"/>
      <c r="L12" s="54"/>
      <c r="M12" s="54"/>
      <c r="N12" s="54"/>
      <c r="O12" s="54"/>
      <c r="P12" s="54"/>
      <c r="Q12" s="54"/>
      <c r="R12" s="54"/>
      <c r="S12" s="54"/>
      <c r="T12" s="54"/>
      <c r="U12" s="54"/>
      <c r="V12" s="54"/>
    </row>
    <row r="13" spans="1:22" s="11" customFormat="1" ht="60.75" customHeight="1" x14ac:dyDescent="0.3">
      <c r="A13" s="30"/>
      <c r="B13" s="59"/>
      <c r="C13" s="44">
        <v>11666.666666666668</v>
      </c>
      <c r="D13" s="44">
        <v>11666.666666666668</v>
      </c>
      <c r="E13" s="27"/>
      <c r="F13" s="31"/>
      <c r="G13" s="3"/>
      <c r="H13" s="3"/>
      <c r="I13" s="3"/>
      <c r="L13" s="57"/>
      <c r="M13" s="57"/>
      <c r="N13" s="57"/>
      <c r="O13" s="57"/>
      <c r="P13" s="57"/>
      <c r="Q13" s="57"/>
      <c r="R13" s="57"/>
      <c r="S13" s="57"/>
      <c r="T13" s="57"/>
      <c r="U13" s="58"/>
      <c r="V13" s="58"/>
    </row>
    <row r="14" spans="1:22" s="10" customFormat="1" ht="87" customHeight="1" x14ac:dyDescent="0.3">
      <c r="A14" s="32"/>
      <c r="B14" s="49" t="s">
        <v>46</v>
      </c>
      <c r="C14" s="50"/>
      <c r="D14" s="50"/>
      <c r="E14" s="51"/>
      <c r="F14" s="33"/>
    </row>
    <row r="15" spans="1:22" s="10" customFormat="1" x14ac:dyDescent="0.3">
      <c r="A15" s="32"/>
      <c r="B15" s="42" t="s">
        <v>27</v>
      </c>
      <c r="C15" s="2"/>
      <c r="D15" s="1"/>
      <c r="E15" s="1"/>
      <c r="F15" s="33"/>
    </row>
    <row r="16" spans="1:22" s="10" customFormat="1" ht="29.25" customHeight="1" thickBot="1" x14ac:dyDescent="0.35">
      <c r="A16" s="34"/>
      <c r="B16" s="35"/>
      <c r="C16" s="36"/>
      <c r="D16" s="37"/>
      <c r="E16" s="40" t="s">
        <v>45</v>
      </c>
      <c r="F16" s="38"/>
    </row>
  </sheetData>
  <mergeCells count="17">
    <mergeCell ref="B6:B7"/>
    <mergeCell ref="L6:V6"/>
    <mergeCell ref="L7:V7"/>
    <mergeCell ref="B1:E2"/>
    <mergeCell ref="B3:B4"/>
    <mergeCell ref="L3:V3"/>
    <mergeCell ref="L4:V4"/>
    <mergeCell ref="B5:E5"/>
    <mergeCell ref="B14:E14"/>
    <mergeCell ref="B8:E8"/>
    <mergeCell ref="B9:B10"/>
    <mergeCell ref="L9:V9"/>
    <mergeCell ref="L10:V10"/>
    <mergeCell ref="B11:E11"/>
    <mergeCell ref="B12:B13"/>
    <mergeCell ref="L12:V12"/>
    <mergeCell ref="L13:V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opLeftCell="A8" workbookViewId="0">
      <selection activeCell="B14" sqref="B14:E14"/>
    </sheetView>
  </sheetViews>
  <sheetFormatPr defaultRowHeight="14.4" x14ac:dyDescent="0.3"/>
  <cols>
    <col min="2" max="2" width="49.109375" bestFit="1" customWidth="1"/>
    <col min="3" max="3" width="36.6640625" customWidth="1"/>
    <col min="4" max="4" width="36.109375" customWidth="1"/>
    <col min="5" max="5" width="46.44140625" customWidth="1"/>
  </cols>
  <sheetData>
    <row r="1" spans="1:22" s="3" customFormat="1" ht="42" customHeight="1" x14ac:dyDescent="0.3">
      <c r="A1" s="28"/>
      <c r="B1" s="60" t="s">
        <v>42</v>
      </c>
      <c r="C1" s="60"/>
      <c r="D1" s="60"/>
      <c r="E1" s="60"/>
      <c r="F1" s="29"/>
    </row>
    <row r="2" spans="1:22" s="3" customFormat="1" ht="31.5" customHeight="1" thickBot="1" x14ac:dyDescent="0.35">
      <c r="A2" s="30"/>
      <c r="B2" s="61"/>
      <c r="C2" s="61"/>
      <c r="D2" s="61"/>
      <c r="E2" s="61"/>
      <c r="F2" s="31"/>
    </row>
    <row r="3" spans="1:22" s="10" customFormat="1" ht="40.5" customHeight="1" thickBot="1" x14ac:dyDescent="0.4">
      <c r="A3" s="32"/>
      <c r="B3" s="62" t="s">
        <v>21</v>
      </c>
      <c r="C3" s="13" t="s">
        <v>2</v>
      </c>
      <c r="D3" s="14" t="s">
        <v>3</v>
      </c>
      <c r="E3" s="14" t="s">
        <v>4</v>
      </c>
      <c r="F3" s="33"/>
      <c r="G3" s="8"/>
      <c r="H3" s="8"/>
      <c r="I3" s="8"/>
      <c r="J3" s="9"/>
      <c r="L3" s="54"/>
      <c r="M3" s="55"/>
      <c r="N3" s="55"/>
      <c r="O3" s="55"/>
      <c r="P3" s="55"/>
      <c r="Q3" s="55"/>
      <c r="R3" s="55"/>
      <c r="S3" s="55"/>
      <c r="T3" s="55"/>
      <c r="U3" s="56"/>
      <c r="V3" s="56"/>
    </row>
    <row r="4" spans="1:22" s="11" customFormat="1" ht="67.5" customHeight="1" thickBot="1" x14ac:dyDescent="0.35">
      <c r="A4" s="30"/>
      <c r="B4" s="53"/>
      <c r="C4" s="4">
        <v>3615852.8665915998</v>
      </c>
      <c r="D4" s="4">
        <v>3064047.13295341</v>
      </c>
      <c r="E4" s="46"/>
      <c r="F4" s="31"/>
      <c r="G4" s="3"/>
      <c r="H4" s="3"/>
      <c r="I4" s="3"/>
      <c r="L4" s="57"/>
      <c r="M4" s="57"/>
      <c r="N4" s="57"/>
      <c r="O4" s="57"/>
      <c r="P4" s="57"/>
      <c r="Q4" s="57"/>
      <c r="R4" s="57"/>
      <c r="S4" s="57"/>
      <c r="T4" s="57"/>
      <c r="U4" s="58"/>
      <c r="V4" s="58"/>
    </row>
    <row r="5" spans="1:22" s="3" customFormat="1" ht="68.25" customHeight="1" thickBot="1" x14ac:dyDescent="0.35">
      <c r="A5" s="30"/>
      <c r="B5" s="49" t="s">
        <v>23</v>
      </c>
      <c r="C5" s="50"/>
      <c r="D5" s="50"/>
      <c r="E5" s="51"/>
      <c r="F5" s="31"/>
    </row>
    <row r="6" spans="1:22" s="10" customFormat="1" ht="40.5" customHeight="1" thickTop="1" thickBot="1" x14ac:dyDescent="0.4">
      <c r="A6" s="32"/>
      <c r="B6" s="52" t="s">
        <v>24</v>
      </c>
      <c r="C6" s="43" t="s">
        <v>2</v>
      </c>
      <c r="D6" s="15" t="s">
        <v>3</v>
      </c>
      <c r="E6" s="13" t="s">
        <v>4</v>
      </c>
      <c r="F6" s="33"/>
      <c r="G6" s="8"/>
      <c r="H6" s="8"/>
      <c r="I6" s="8"/>
      <c r="J6" s="9"/>
      <c r="L6" s="54"/>
      <c r="M6" s="55"/>
      <c r="N6" s="55"/>
      <c r="O6" s="55"/>
      <c r="P6" s="55"/>
      <c r="Q6" s="55"/>
      <c r="R6" s="55"/>
      <c r="S6" s="55"/>
      <c r="T6" s="55"/>
      <c r="U6" s="56"/>
      <c r="V6" s="56"/>
    </row>
    <row r="7" spans="1:22" s="11" customFormat="1" ht="69.75" customHeight="1" thickBot="1" x14ac:dyDescent="0.35">
      <c r="A7" s="30"/>
      <c r="B7" s="53"/>
      <c r="C7" s="4">
        <v>1369730</v>
      </c>
      <c r="D7" s="4">
        <v>1251567.8224222816</v>
      </c>
      <c r="E7" s="41" t="s">
        <v>31</v>
      </c>
      <c r="F7" s="31"/>
      <c r="G7" s="3"/>
      <c r="H7" s="3"/>
      <c r="I7" s="3"/>
      <c r="L7" s="57"/>
      <c r="M7" s="57"/>
      <c r="N7" s="57"/>
      <c r="O7" s="57"/>
      <c r="P7" s="57"/>
      <c r="Q7" s="57"/>
      <c r="R7" s="57"/>
      <c r="S7" s="57"/>
      <c r="T7" s="57"/>
      <c r="U7" s="58"/>
      <c r="V7" s="58"/>
    </row>
    <row r="8" spans="1:22" s="3" customFormat="1" ht="65.25" customHeight="1" thickBot="1" x14ac:dyDescent="0.35">
      <c r="A8" s="30"/>
      <c r="B8" s="49" t="s">
        <v>7</v>
      </c>
      <c r="C8" s="50"/>
      <c r="D8" s="50"/>
      <c r="E8" s="51"/>
      <c r="F8" s="31"/>
    </row>
    <row r="9" spans="1:22" s="10" customFormat="1" ht="40.5" customHeight="1" thickTop="1" thickBot="1" x14ac:dyDescent="0.4">
      <c r="A9" s="32"/>
      <c r="B9" s="52" t="s">
        <v>8</v>
      </c>
      <c r="C9" s="43" t="s">
        <v>2</v>
      </c>
      <c r="D9" s="15" t="s">
        <v>3</v>
      </c>
      <c r="E9" s="13" t="s">
        <v>4</v>
      </c>
      <c r="F9" s="33"/>
      <c r="G9" s="8"/>
      <c r="H9" s="8"/>
      <c r="I9" s="8"/>
      <c r="J9" s="9"/>
      <c r="L9" s="54"/>
      <c r="M9" s="55"/>
      <c r="N9" s="55"/>
      <c r="O9" s="55"/>
      <c r="P9" s="55"/>
      <c r="Q9" s="55"/>
      <c r="R9" s="55"/>
      <c r="S9" s="55"/>
      <c r="T9" s="55"/>
      <c r="U9" s="56"/>
      <c r="V9" s="56"/>
    </row>
    <row r="10" spans="1:22" s="11" customFormat="1" ht="66" customHeight="1" thickBot="1" x14ac:dyDescent="0.35">
      <c r="A10" s="30"/>
      <c r="B10" s="53"/>
      <c r="C10" s="4">
        <v>1836573.27</v>
      </c>
      <c r="D10" s="4">
        <v>1752709.6741283333</v>
      </c>
      <c r="E10" s="45"/>
      <c r="F10" s="31"/>
      <c r="G10" s="3"/>
      <c r="H10" s="3"/>
      <c r="I10" s="3"/>
      <c r="L10" s="57"/>
      <c r="M10" s="57"/>
      <c r="N10" s="57"/>
      <c r="O10" s="57"/>
      <c r="P10" s="57"/>
      <c r="Q10" s="57"/>
      <c r="R10" s="57"/>
      <c r="S10" s="57"/>
      <c r="T10" s="57"/>
      <c r="U10" s="58"/>
      <c r="V10" s="58"/>
    </row>
    <row r="11" spans="1:22" s="3" customFormat="1" ht="65.25" customHeight="1" thickBot="1" x14ac:dyDescent="0.35">
      <c r="A11" s="30"/>
      <c r="B11" s="49" t="s">
        <v>30</v>
      </c>
      <c r="C11" s="50"/>
      <c r="D11" s="50"/>
      <c r="E11" s="51"/>
      <c r="F11" s="31"/>
    </row>
    <row r="12" spans="1:22" s="10" customFormat="1" ht="40.5" customHeight="1" thickBot="1" x14ac:dyDescent="0.4">
      <c r="A12" s="32"/>
      <c r="B12" s="59" t="s">
        <v>9</v>
      </c>
      <c r="C12" s="13" t="s">
        <v>2</v>
      </c>
      <c r="D12" s="13" t="s">
        <v>3</v>
      </c>
      <c r="E12" s="13" t="s">
        <v>4</v>
      </c>
      <c r="F12" s="33"/>
      <c r="G12" s="8"/>
      <c r="H12" s="8"/>
      <c r="I12" s="8"/>
      <c r="J12" s="9"/>
      <c r="L12" s="54"/>
      <c r="M12" s="54"/>
      <c r="N12" s="54"/>
      <c r="O12" s="54"/>
      <c r="P12" s="54"/>
      <c r="Q12" s="54"/>
      <c r="R12" s="54"/>
      <c r="S12" s="54"/>
      <c r="T12" s="54"/>
      <c r="U12" s="54"/>
      <c r="V12" s="54"/>
    </row>
    <row r="13" spans="1:22" s="11" customFormat="1" ht="60.75" customHeight="1" x14ac:dyDescent="0.3">
      <c r="A13" s="30"/>
      <c r="B13" s="59"/>
      <c r="C13" s="44">
        <v>20000</v>
      </c>
      <c r="D13" s="44">
        <f>C13</f>
        <v>20000</v>
      </c>
      <c r="E13" s="27"/>
      <c r="F13" s="31"/>
      <c r="G13" s="3"/>
      <c r="H13" s="3"/>
      <c r="I13" s="3"/>
      <c r="L13" s="57"/>
      <c r="M13" s="57"/>
      <c r="N13" s="57"/>
      <c r="O13" s="57"/>
      <c r="P13" s="57"/>
      <c r="Q13" s="57"/>
      <c r="R13" s="57"/>
      <c r="S13" s="57"/>
      <c r="T13" s="57"/>
      <c r="U13" s="58"/>
      <c r="V13" s="58"/>
    </row>
    <row r="14" spans="1:22" s="10" customFormat="1" ht="87" customHeight="1" x14ac:dyDescent="0.3">
      <c r="A14" s="32"/>
      <c r="B14" s="49" t="s">
        <v>41</v>
      </c>
      <c r="C14" s="50"/>
      <c r="D14" s="50"/>
      <c r="E14" s="51"/>
      <c r="F14" s="33"/>
    </row>
    <row r="15" spans="1:22" s="10" customFormat="1" x14ac:dyDescent="0.3">
      <c r="A15" s="32"/>
      <c r="B15" s="42" t="s">
        <v>27</v>
      </c>
      <c r="C15" s="2"/>
      <c r="D15" s="1"/>
      <c r="E15" s="1"/>
      <c r="F15" s="33"/>
    </row>
    <row r="16" spans="1:22" s="10" customFormat="1" ht="29.25" customHeight="1" thickBot="1" x14ac:dyDescent="0.35">
      <c r="A16" s="34"/>
      <c r="B16" s="35"/>
      <c r="C16" s="36"/>
      <c r="D16" s="37"/>
      <c r="E16" s="40" t="s">
        <v>43</v>
      </c>
      <c r="F16" s="38"/>
    </row>
  </sheetData>
  <mergeCells count="17">
    <mergeCell ref="B14:E14"/>
    <mergeCell ref="B8:E8"/>
    <mergeCell ref="B9:B10"/>
    <mergeCell ref="L9:V9"/>
    <mergeCell ref="L10:V10"/>
    <mergeCell ref="B11:E11"/>
    <mergeCell ref="B12:B13"/>
    <mergeCell ref="L12:V12"/>
    <mergeCell ref="L13:V13"/>
    <mergeCell ref="B6:B7"/>
    <mergeCell ref="L6:V6"/>
    <mergeCell ref="L7:V7"/>
    <mergeCell ref="B1:E2"/>
    <mergeCell ref="B3:B4"/>
    <mergeCell ref="L3:V3"/>
    <mergeCell ref="L4:V4"/>
    <mergeCell ref="B5:E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opLeftCell="A8" workbookViewId="0">
      <selection activeCell="D13" sqref="D13"/>
    </sheetView>
  </sheetViews>
  <sheetFormatPr defaultRowHeight="14.4" x14ac:dyDescent="0.3"/>
  <cols>
    <col min="2" max="2" width="49.109375" bestFit="1" customWidth="1"/>
    <col min="3" max="3" width="36.6640625" customWidth="1"/>
    <col min="4" max="4" width="36.109375" customWidth="1"/>
    <col min="5" max="5" width="46.44140625" customWidth="1"/>
  </cols>
  <sheetData>
    <row r="1" spans="1:22" s="3" customFormat="1" ht="42" customHeight="1" x14ac:dyDescent="0.3">
      <c r="A1" s="28"/>
      <c r="B1" s="60" t="s">
        <v>40</v>
      </c>
      <c r="C1" s="60"/>
      <c r="D1" s="60"/>
      <c r="E1" s="60"/>
      <c r="F1" s="29"/>
    </row>
    <row r="2" spans="1:22" s="3" customFormat="1" ht="31.5" customHeight="1" thickBot="1" x14ac:dyDescent="0.35">
      <c r="A2" s="30"/>
      <c r="B2" s="61"/>
      <c r="C2" s="61"/>
      <c r="D2" s="61"/>
      <c r="E2" s="61"/>
      <c r="F2" s="31"/>
    </row>
    <row r="3" spans="1:22" s="10" customFormat="1" ht="40.5" customHeight="1" thickBot="1" x14ac:dyDescent="0.4">
      <c r="A3" s="32"/>
      <c r="B3" s="62" t="s">
        <v>21</v>
      </c>
      <c r="C3" s="13" t="s">
        <v>2</v>
      </c>
      <c r="D3" s="14" t="s">
        <v>3</v>
      </c>
      <c r="E3" s="14" t="s">
        <v>4</v>
      </c>
      <c r="F3" s="33"/>
      <c r="G3" s="8"/>
      <c r="H3" s="8"/>
      <c r="I3" s="8"/>
      <c r="J3" s="9"/>
      <c r="L3" s="54"/>
      <c r="M3" s="55"/>
      <c r="N3" s="55"/>
      <c r="O3" s="55"/>
      <c r="P3" s="55"/>
      <c r="Q3" s="55"/>
      <c r="R3" s="55"/>
      <c r="S3" s="55"/>
      <c r="T3" s="55"/>
      <c r="U3" s="56"/>
      <c r="V3" s="56"/>
    </row>
    <row r="4" spans="1:22" s="11" customFormat="1" ht="67.5" customHeight="1" thickBot="1" x14ac:dyDescent="0.35">
      <c r="A4" s="30"/>
      <c r="B4" s="53"/>
      <c r="C4" s="4">
        <v>3423434.1686998997</v>
      </c>
      <c r="D4" s="4">
        <v>3014425.4763416997</v>
      </c>
      <c r="E4" s="46"/>
      <c r="F4" s="31"/>
      <c r="G4" s="3"/>
      <c r="H4" s="3"/>
      <c r="I4" s="3"/>
      <c r="L4" s="57"/>
      <c r="M4" s="57"/>
      <c r="N4" s="57"/>
      <c r="O4" s="57"/>
      <c r="P4" s="57"/>
      <c r="Q4" s="57"/>
      <c r="R4" s="57"/>
      <c r="S4" s="57"/>
      <c r="T4" s="57"/>
      <c r="U4" s="58"/>
      <c r="V4" s="58"/>
    </row>
    <row r="5" spans="1:22" s="3" customFormat="1" ht="68.25" customHeight="1" thickBot="1" x14ac:dyDescent="0.35">
      <c r="A5" s="30"/>
      <c r="B5" s="49" t="s">
        <v>23</v>
      </c>
      <c r="C5" s="50"/>
      <c r="D5" s="50"/>
      <c r="E5" s="51"/>
      <c r="F5" s="31"/>
    </row>
    <row r="6" spans="1:22" s="10" customFormat="1" ht="40.5" customHeight="1" thickTop="1" thickBot="1" x14ac:dyDescent="0.4">
      <c r="A6" s="32"/>
      <c r="B6" s="52" t="s">
        <v>24</v>
      </c>
      <c r="C6" s="16" t="s">
        <v>2</v>
      </c>
      <c r="D6" s="15" t="s">
        <v>3</v>
      </c>
      <c r="E6" s="13" t="s">
        <v>4</v>
      </c>
      <c r="F6" s="33"/>
      <c r="G6" s="8"/>
      <c r="H6" s="8"/>
      <c r="I6" s="8"/>
      <c r="J6" s="9"/>
      <c r="L6" s="54"/>
      <c r="M6" s="55"/>
      <c r="N6" s="55"/>
      <c r="O6" s="55"/>
      <c r="P6" s="55"/>
      <c r="Q6" s="55"/>
      <c r="R6" s="55"/>
      <c r="S6" s="55"/>
      <c r="T6" s="55"/>
      <c r="U6" s="56"/>
      <c r="V6" s="56"/>
    </row>
    <row r="7" spans="1:22" s="11" customFormat="1" ht="69.75" customHeight="1" thickBot="1" x14ac:dyDescent="0.35">
      <c r="A7" s="30"/>
      <c r="B7" s="53"/>
      <c r="C7" s="4">
        <v>1178940.3082999999</v>
      </c>
      <c r="D7" s="4">
        <v>1148073.0455282999</v>
      </c>
      <c r="E7" s="41" t="s">
        <v>31</v>
      </c>
      <c r="F7" s="31"/>
      <c r="G7" s="3"/>
      <c r="H7" s="3"/>
      <c r="I7" s="3"/>
      <c r="L7" s="57"/>
      <c r="M7" s="57"/>
      <c r="N7" s="57"/>
      <c r="O7" s="57"/>
      <c r="P7" s="57"/>
      <c r="Q7" s="57"/>
      <c r="R7" s="57"/>
      <c r="S7" s="57"/>
      <c r="T7" s="57"/>
      <c r="U7" s="58"/>
      <c r="V7" s="58"/>
    </row>
    <row r="8" spans="1:22" s="3" customFormat="1" ht="65.25" customHeight="1" thickBot="1" x14ac:dyDescent="0.35">
      <c r="A8" s="30"/>
      <c r="B8" s="49" t="s">
        <v>7</v>
      </c>
      <c r="C8" s="50"/>
      <c r="D8" s="50"/>
      <c r="E8" s="51"/>
      <c r="F8" s="31"/>
    </row>
    <row r="9" spans="1:22" s="10" customFormat="1" ht="40.5" customHeight="1" thickTop="1" thickBot="1" x14ac:dyDescent="0.4">
      <c r="A9" s="32"/>
      <c r="B9" s="52" t="s">
        <v>8</v>
      </c>
      <c r="C9" s="16" t="s">
        <v>2</v>
      </c>
      <c r="D9" s="15" t="s">
        <v>3</v>
      </c>
      <c r="E9" s="13" t="s">
        <v>4</v>
      </c>
      <c r="F9" s="33"/>
      <c r="G9" s="8"/>
      <c r="H9" s="8"/>
      <c r="I9" s="8"/>
      <c r="J9" s="9"/>
      <c r="L9" s="54"/>
      <c r="M9" s="55"/>
      <c r="N9" s="55"/>
      <c r="O9" s="55"/>
      <c r="P9" s="55"/>
      <c r="Q9" s="55"/>
      <c r="R9" s="55"/>
      <c r="S9" s="55"/>
      <c r="T9" s="55"/>
      <c r="U9" s="56"/>
      <c r="V9" s="56"/>
    </row>
    <row r="10" spans="1:22" s="11" customFormat="1" ht="66" customHeight="1" thickBot="1" x14ac:dyDescent="0.35">
      <c r="A10" s="30"/>
      <c r="B10" s="53"/>
      <c r="C10" s="4">
        <v>1621763.66</v>
      </c>
      <c r="D10" s="4">
        <v>1500353.9179742262</v>
      </c>
      <c r="E10" s="5"/>
      <c r="F10" s="31"/>
      <c r="G10" s="3"/>
      <c r="H10" s="3"/>
      <c r="I10" s="3"/>
      <c r="L10" s="57"/>
      <c r="M10" s="57"/>
      <c r="N10" s="57"/>
      <c r="O10" s="57"/>
      <c r="P10" s="57"/>
      <c r="Q10" s="57"/>
      <c r="R10" s="57"/>
      <c r="S10" s="57"/>
      <c r="T10" s="57"/>
      <c r="U10" s="58"/>
      <c r="V10" s="58"/>
    </row>
    <row r="11" spans="1:22" s="3" customFormat="1" ht="65.25" customHeight="1" thickBot="1" x14ac:dyDescent="0.35">
      <c r="A11" s="30"/>
      <c r="B11" s="49" t="s">
        <v>30</v>
      </c>
      <c r="C11" s="50"/>
      <c r="D11" s="50"/>
      <c r="E11" s="51"/>
      <c r="F11" s="31"/>
    </row>
    <row r="12" spans="1:22" s="10" customFormat="1" ht="40.5" customHeight="1" thickBot="1" x14ac:dyDescent="0.4">
      <c r="A12" s="32"/>
      <c r="B12" s="59" t="s">
        <v>9</v>
      </c>
      <c r="C12" s="13" t="s">
        <v>2</v>
      </c>
      <c r="D12" s="13" t="s">
        <v>3</v>
      </c>
      <c r="E12" s="13" t="s">
        <v>4</v>
      </c>
      <c r="F12" s="33"/>
      <c r="G12" s="8"/>
      <c r="H12" s="8"/>
      <c r="I12" s="8"/>
      <c r="J12" s="9"/>
      <c r="L12" s="54"/>
      <c r="M12" s="54"/>
      <c r="N12" s="54"/>
      <c r="O12" s="54"/>
      <c r="P12" s="54"/>
      <c r="Q12" s="54"/>
      <c r="R12" s="54"/>
      <c r="S12" s="54"/>
      <c r="T12" s="54"/>
      <c r="U12" s="54"/>
      <c r="V12" s="54"/>
    </row>
    <row r="13" spans="1:22" s="11" customFormat="1" ht="60.75" customHeight="1" x14ac:dyDescent="0.3">
      <c r="A13" s="30"/>
      <c r="B13" s="59"/>
      <c r="C13" s="44">
        <v>20000</v>
      </c>
      <c r="D13" s="44">
        <v>20000</v>
      </c>
      <c r="E13" s="27"/>
      <c r="F13" s="31"/>
      <c r="G13" s="3"/>
      <c r="H13" s="3"/>
      <c r="I13" s="3"/>
      <c r="L13" s="57"/>
      <c r="M13" s="57"/>
      <c r="N13" s="57"/>
      <c r="O13" s="57"/>
      <c r="P13" s="57"/>
      <c r="Q13" s="57"/>
      <c r="R13" s="57"/>
      <c r="S13" s="57"/>
      <c r="T13" s="57"/>
      <c r="U13" s="58"/>
      <c r="V13" s="58"/>
    </row>
    <row r="14" spans="1:22" s="10" customFormat="1" ht="87" customHeight="1" x14ac:dyDescent="0.3">
      <c r="A14" s="32"/>
      <c r="B14" s="49" t="s">
        <v>41</v>
      </c>
      <c r="C14" s="50"/>
      <c r="D14" s="50"/>
      <c r="E14" s="51"/>
      <c r="F14" s="33"/>
    </row>
    <row r="15" spans="1:22" s="10" customFormat="1" x14ac:dyDescent="0.3">
      <c r="A15" s="32"/>
      <c r="B15" s="42" t="s">
        <v>27</v>
      </c>
      <c r="C15" s="2"/>
      <c r="D15" s="1"/>
      <c r="E15" s="1"/>
      <c r="F15" s="33"/>
    </row>
    <row r="16" spans="1:22" s="10" customFormat="1" ht="29.25" customHeight="1" thickBot="1" x14ac:dyDescent="0.35">
      <c r="A16" s="34"/>
      <c r="B16" s="35"/>
      <c r="C16" s="36"/>
      <c r="D16" s="37"/>
      <c r="E16" s="40" t="s">
        <v>38</v>
      </c>
      <c r="F16" s="38"/>
    </row>
  </sheetData>
  <mergeCells count="17">
    <mergeCell ref="B14:E14"/>
    <mergeCell ref="B8:E8"/>
    <mergeCell ref="B9:B10"/>
    <mergeCell ref="L9:V9"/>
    <mergeCell ref="L10:V10"/>
    <mergeCell ref="B11:E11"/>
    <mergeCell ref="B12:B13"/>
    <mergeCell ref="L12:V12"/>
    <mergeCell ref="L13:V13"/>
    <mergeCell ref="B6:B7"/>
    <mergeCell ref="L6:V6"/>
    <mergeCell ref="L7:V7"/>
    <mergeCell ref="B1:E2"/>
    <mergeCell ref="B3:B4"/>
    <mergeCell ref="L3:V3"/>
    <mergeCell ref="L4:V4"/>
    <mergeCell ref="B5:E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opLeftCell="A9" workbookViewId="0">
      <selection activeCell="C15" sqref="C15"/>
    </sheetView>
  </sheetViews>
  <sheetFormatPr defaultRowHeight="14.4" x14ac:dyDescent="0.3"/>
  <cols>
    <col min="2" max="2" width="49.109375" bestFit="1" customWidth="1"/>
    <col min="3" max="3" width="32.44140625" customWidth="1"/>
    <col min="4" max="4" width="26.6640625" customWidth="1"/>
    <col min="5" max="5" width="29.33203125" bestFit="1" customWidth="1"/>
  </cols>
  <sheetData>
    <row r="1" spans="1:22" s="3" customFormat="1" ht="42" customHeight="1" x14ac:dyDescent="0.3">
      <c r="A1" s="28"/>
      <c r="B1" s="60" t="s">
        <v>39</v>
      </c>
      <c r="C1" s="60"/>
      <c r="D1" s="60"/>
      <c r="E1" s="60"/>
      <c r="F1" s="29"/>
    </row>
    <row r="2" spans="1:22" s="3" customFormat="1" ht="31.5" customHeight="1" thickBot="1" x14ac:dyDescent="0.35">
      <c r="A2" s="30"/>
      <c r="B2" s="61"/>
      <c r="C2" s="61"/>
      <c r="D2" s="61"/>
      <c r="E2" s="61"/>
      <c r="F2" s="31"/>
    </row>
    <row r="3" spans="1:22" s="10" customFormat="1" ht="40.5" customHeight="1" thickBot="1" x14ac:dyDescent="0.4">
      <c r="A3" s="32"/>
      <c r="B3" s="62" t="s">
        <v>21</v>
      </c>
      <c r="C3" s="13" t="s">
        <v>2</v>
      </c>
      <c r="D3" s="14" t="s">
        <v>3</v>
      </c>
      <c r="E3" s="14" t="s">
        <v>4</v>
      </c>
      <c r="F3" s="33"/>
      <c r="G3" s="8"/>
      <c r="H3" s="8"/>
      <c r="I3" s="8"/>
      <c r="J3" s="9"/>
      <c r="L3" s="54"/>
      <c r="M3" s="55"/>
      <c r="N3" s="55"/>
      <c r="O3" s="55"/>
      <c r="P3" s="55"/>
      <c r="Q3" s="55"/>
      <c r="R3" s="55"/>
      <c r="S3" s="55"/>
      <c r="T3" s="55"/>
      <c r="U3" s="56"/>
      <c r="V3" s="56"/>
    </row>
    <row r="4" spans="1:22" s="11" customFormat="1" ht="67.5" customHeight="1" thickBot="1" x14ac:dyDescent="0.35">
      <c r="A4" s="30"/>
      <c r="B4" s="53"/>
      <c r="C4" s="48">
        <v>3855202.93</v>
      </c>
      <c r="D4" s="48">
        <v>3056498.12</v>
      </c>
      <c r="E4" s="46"/>
      <c r="F4" s="31"/>
      <c r="G4" s="3"/>
      <c r="H4" s="3"/>
      <c r="I4" s="3"/>
      <c r="L4" s="57"/>
      <c r="M4" s="57"/>
      <c r="N4" s="57"/>
      <c r="O4" s="57"/>
      <c r="P4" s="57"/>
      <c r="Q4" s="57"/>
      <c r="R4" s="57"/>
      <c r="S4" s="57"/>
      <c r="T4" s="57"/>
      <c r="U4" s="58"/>
      <c r="V4" s="58"/>
    </row>
    <row r="5" spans="1:22" s="3" customFormat="1" ht="68.25" customHeight="1" thickBot="1" x14ac:dyDescent="0.35">
      <c r="A5" s="30"/>
      <c r="B5" s="49" t="s">
        <v>23</v>
      </c>
      <c r="C5" s="50"/>
      <c r="D5" s="50"/>
      <c r="E5" s="51"/>
      <c r="F5" s="31"/>
    </row>
    <row r="6" spans="1:22" s="10" customFormat="1" ht="40.5" customHeight="1" thickTop="1" thickBot="1" x14ac:dyDescent="0.4">
      <c r="A6" s="32"/>
      <c r="B6" s="52" t="s">
        <v>24</v>
      </c>
      <c r="C6" s="16" t="s">
        <v>2</v>
      </c>
      <c r="D6" s="15" t="s">
        <v>3</v>
      </c>
      <c r="E6" s="13" t="s">
        <v>4</v>
      </c>
      <c r="F6" s="33"/>
      <c r="G6" s="8"/>
      <c r="H6" s="8"/>
      <c r="I6" s="8"/>
      <c r="J6" s="9"/>
      <c r="L6" s="54"/>
      <c r="M6" s="55"/>
      <c r="N6" s="55"/>
      <c r="O6" s="55"/>
      <c r="P6" s="55"/>
      <c r="Q6" s="55"/>
      <c r="R6" s="55"/>
      <c r="S6" s="55"/>
      <c r="T6" s="55"/>
      <c r="U6" s="56"/>
      <c r="V6" s="56"/>
    </row>
    <row r="7" spans="1:22" s="11" customFormat="1" ht="69.75" customHeight="1" thickBot="1" x14ac:dyDescent="0.35">
      <c r="A7" s="30"/>
      <c r="B7" s="53"/>
      <c r="C7" s="4">
        <v>1050886.0822950001</v>
      </c>
      <c r="D7" s="4">
        <v>1040530.7664981815</v>
      </c>
      <c r="E7" s="5"/>
      <c r="F7" s="31"/>
      <c r="G7" s="3"/>
      <c r="H7" s="3"/>
      <c r="I7" s="3"/>
      <c r="L7" s="57"/>
      <c r="M7" s="57"/>
      <c r="N7" s="57"/>
      <c r="O7" s="57"/>
      <c r="P7" s="57"/>
      <c r="Q7" s="57"/>
      <c r="R7" s="57"/>
      <c r="S7" s="57"/>
      <c r="T7" s="57"/>
      <c r="U7" s="58"/>
      <c r="V7" s="58"/>
    </row>
    <row r="8" spans="1:22" s="3" customFormat="1" ht="65.25" customHeight="1" thickBot="1" x14ac:dyDescent="0.35">
      <c r="A8" s="30"/>
      <c r="B8" s="49" t="s">
        <v>7</v>
      </c>
      <c r="C8" s="50"/>
      <c r="D8" s="50"/>
      <c r="E8" s="51"/>
      <c r="F8" s="31"/>
    </row>
    <row r="9" spans="1:22" s="10" customFormat="1" ht="40.5" customHeight="1" thickTop="1" thickBot="1" x14ac:dyDescent="0.4">
      <c r="A9" s="32"/>
      <c r="B9" s="52" t="s">
        <v>8</v>
      </c>
      <c r="C9" s="16" t="s">
        <v>2</v>
      </c>
      <c r="D9" s="15" t="s">
        <v>3</v>
      </c>
      <c r="E9" s="13" t="s">
        <v>4</v>
      </c>
      <c r="F9" s="33"/>
      <c r="G9" s="8"/>
      <c r="H9" s="8"/>
      <c r="I9" s="8"/>
      <c r="J9" s="9"/>
      <c r="L9" s="54"/>
      <c r="M9" s="55"/>
      <c r="N9" s="55"/>
      <c r="O9" s="55"/>
      <c r="P9" s="55"/>
      <c r="Q9" s="55"/>
      <c r="R9" s="55"/>
      <c r="S9" s="55"/>
      <c r="T9" s="55"/>
      <c r="U9" s="56"/>
      <c r="V9" s="56"/>
    </row>
    <row r="10" spans="1:22" s="11" customFormat="1" ht="66" customHeight="1" thickBot="1" x14ac:dyDescent="0.35">
      <c r="A10" s="30"/>
      <c r="B10" s="53"/>
      <c r="C10" s="48">
        <v>1531179.5</v>
      </c>
      <c r="D10" s="48">
        <v>1325237.81</v>
      </c>
      <c r="E10" s="5"/>
      <c r="F10" s="31"/>
      <c r="G10" s="3"/>
      <c r="H10" s="3"/>
      <c r="I10" s="3"/>
      <c r="L10" s="57"/>
      <c r="M10" s="57"/>
      <c r="N10" s="57"/>
      <c r="O10" s="57"/>
      <c r="P10" s="57"/>
      <c r="Q10" s="57"/>
      <c r="R10" s="57"/>
      <c r="S10" s="57"/>
      <c r="T10" s="57"/>
      <c r="U10" s="58"/>
      <c r="V10" s="58"/>
    </row>
    <row r="11" spans="1:22" s="3" customFormat="1" ht="65.25" customHeight="1" thickBot="1" x14ac:dyDescent="0.35">
      <c r="A11" s="30"/>
      <c r="B11" s="49" t="s">
        <v>30</v>
      </c>
      <c r="C11" s="50"/>
      <c r="D11" s="50"/>
      <c r="E11" s="51"/>
      <c r="F11" s="31"/>
    </row>
    <row r="12" spans="1:22" s="10" customFormat="1" ht="40.5" customHeight="1" thickBot="1" x14ac:dyDescent="0.4">
      <c r="A12" s="32"/>
      <c r="B12" s="59" t="s">
        <v>9</v>
      </c>
      <c r="C12" s="13" t="s">
        <v>2</v>
      </c>
      <c r="D12" s="13" t="s">
        <v>3</v>
      </c>
      <c r="E12" s="13" t="s">
        <v>4</v>
      </c>
      <c r="F12" s="33"/>
      <c r="G12" s="8"/>
      <c r="H12" s="8"/>
      <c r="I12" s="8"/>
      <c r="J12" s="9"/>
      <c r="L12" s="54"/>
      <c r="M12" s="54"/>
      <c r="N12" s="54"/>
      <c r="O12" s="54"/>
      <c r="P12" s="54"/>
      <c r="Q12" s="54"/>
      <c r="R12" s="54"/>
      <c r="S12" s="54"/>
      <c r="T12" s="54"/>
      <c r="U12" s="54"/>
      <c r="V12" s="54"/>
    </row>
    <row r="13" spans="1:22" s="11" customFormat="1" ht="60.75" customHeight="1" x14ac:dyDescent="0.3">
      <c r="A13" s="30"/>
      <c r="B13" s="59"/>
      <c r="C13" s="26">
        <v>27394.6</v>
      </c>
      <c r="D13" s="26">
        <v>27394.6</v>
      </c>
      <c r="E13" s="27"/>
      <c r="F13" s="31"/>
      <c r="G13" s="3"/>
      <c r="H13" s="3"/>
      <c r="I13" s="3"/>
      <c r="L13" s="57"/>
      <c r="M13" s="57"/>
      <c r="N13" s="57"/>
      <c r="O13" s="57"/>
      <c r="P13" s="57"/>
      <c r="Q13" s="57"/>
      <c r="R13" s="57"/>
      <c r="S13" s="57"/>
      <c r="T13" s="57"/>
      <c r="U13" s="58"/>
      <c r="V13" s="58"/>
    </row>
    <row r="14" spans="1:22" s="10" customFormat="1" ht="87" customHeight="1" x14ac:dyDescent="0.3">
      <c r="A14" s="32"/>
      <c r="B14" s="49" t="s">
        <v>29</v>
      </c>
      <c r="C14" s="50"/>
      <c r="D14" s="50"/>
      <c r="E14" s="51"/>
      <c r="F14" s="33"/>
    </row>
    <row r="15" spans="1:22" s="10" customFormat="1" x14ac:dyDescent="0.3">
      <c r="A15" s="32"/>
      <c r="B15" s="12" t="s">
        <v>27</v>
      </c>
      <c r="C15" s="2"/>
      <c r="D15" s="1"/>
      <c r="E15" s="1"/>
      <c r="F15" s="33"/>
    </row>
    <row r="16" spans="1:22" s="10" customFormat="1" ht="29.25" customHeight="1" thickBot="1" x14ac:dyDescent="0.35">
      <c r="A16" s="34"/>
      <c r="B16" s="35"/>
      <c r="C16" s="36"/>
      <c r="D16" s="37"/>
      <c r="E16" s="40" t="s">
        <v>38</v>
      </c>
      <c r="F16" s="38"/>
    </row>
  </sheetData>
  <mergeCells count="17">
    <mergeCell ref="B14:E14"/>
    <mergeCell ref="B8:E8"/>
    <mergeCell ref="B9:B10"/>
    <mergeCell ref="L9:V9"/>
    <mergeCell ref="L10:V10"/>
    <mergeCell ref="B11:E11"/>
    <mergeCell ref="B12:B13"/>
    <mergeCell ref="L12:V12"/>
    <mergeCell ref="L13:V13"/>
    <mergeCell ref="B6:B7"/>
    <mergeCell ref="L6:V6"/>
    <mergeCell ref="L7:V7"/>
    <mergeCell ref="B1:E2"/>
    <mergeCell ref="B3:B4"/>
    <mergeCell ref="L3:V3"/>
    <mergeCell ref="L4:V4"/>
    <mergeCell ref="B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
  <sheetViews>
    <sheetView showGridLines="0" topLeftCell="A8" zoomScaleNormal="100" workbookViewId="0">
      <selection activeCell="C13" sqref="C13"/>
    </sheetView>
  </sheetViews>
  <sheetFormatPr defaultRowHeight="14.4" x14ac:dyDescent="0.3"/>
  <cols>
    <col min="1" max="1" width="7.88671875" customWidth="1"/>
    <col min="2" max="2" width="30.109375" customWidth="1"/>
    <col min="3" max="3" width="41.33203125" style="7" customWidth="1"/>
    <col min="4" max="5" width="42.109375" customWidth="1"/>
  </cols>
  <sheetData>
    <row r="1" spans="1:22" s="3" customFormat="1" ht="42" customHeight="1" x14ac:dyDescent="0.3">
      <c r="A1" s="28"/>
      <c r="B1" s="60" t="s">
        <v>36</v>
      </c>
      <c r="C1" s="60"/>
      <c r="D1" s="60"/>
      <c r="E1" s="60"/>
      <c r="F1" s="29"/>
    </row>
    <row r="2" spans="1:22" s="3" customFormat="1" ht="31.5" customHeight="1" thickBot="1" x14ac:dyDescent="0.35">
      <c r="A2" s="30"/>
      <c r="B2" s="61"/>
      <c r="C2" s="61"/>
      <c r="D2" s="61"/>
      <c r="E2" s="61"/>
      <c r="F2" s="31"/>
    </row>
    <row r="3" spans="1:22" s="10" customFormat="1" ht="40.5" customHeight="1" thickBot="1" x14ac:dyDescent="0.4">
      <c r="A3" s="32"/>
      <c r="B3" s="62" t="s">
        <v>21</v>
      </c>
      <c r="C3" s="13" t="s">
        <v>2</v>
      </c>
      <c r="D3" s="14" t="s">
        <v>3</v>
      </c>
      <c r="E3" s="14" t="s">
        <v>22</v>
      </c>
      <c r="F3" s="33"/>
      <c r="G3" s="8"/>
      <c r="H3" s="8"/>
      <c r="I3" s="8"/>
      <c r="J3" s="9"/>
      <c r="L3" s="54"/>
      <c r="M3" s="55"/>
      <c r="N3" s="55"/>
      <c r="O3" s="55"/>
      <c r="P3" s="55"/>
      <c r="Q3" s="55"/>
      <c r="R3" s="55"/>
      <c r="S3" s="55"/>
      <c r="T3" s="55"/>
      <c r="U3" s="56"/>
      <c r="V3" s="56"/>
    </row>
    <row r="4" spans="1:22" s="11" customFormat="1" ht="67.5" customHeight="1" thickBot="1" x14ac:dyDescent="0.35">
      <c r="A4" s="30"/>
      <c r="B4" s="53"/>
      <c r="C4" s="4">
        <v>5623541.5175307998</v>
      </c>
      <c r="D4" s="4">
        <v>4584030.2310018996</v>
      </c>
      <c r="E4" s="24"/>
      <c r="F4" s="31"/>
      <c r="G4" s="3"/>
      <c r="H4" s="3"/>
      <c r="I4" s="3"/>
      <c r="L4" s="57"/>
      <c r="M4" s="57"/>
      <c r="N4" s="57"/>
      <c r="O4" s="57"/>
      <c r="P4" s="57"/>
      <c r="Q4" s="57"/>
      <c r="R4" s="57"/>
      <c r="S4" s="57"/>
      <c r="T4" s="57"/>
      <c r="U4" s="58"/>
      <c r="V4" s="58"/>
    </row>
    <row r="5" spans="1:22" s="3" customFormat="1" ht="68.25" customHeight="1" thickBot="1" x14ac:dyDescent="0.35">
      <c r="A5" s="30"/>
      <c r="B5" s="49" t="s">
        <v>23</v>
      </c>
      <c r="C5" s="50"/>
      <c r="D5" s="50"/>
      <c r="E5" s="51"/>
      <c r="F5" s="31"/>
    </row>
    <row r="6" spans="1:22" s="10" customFormat="1" ht="40.5" customHeight="1" thickTop="1" thickBot="1" x14ac:dyDescent="0.4">
      <c r="A6" s="32"/>
      <c r="B6" s="52" t="s">
        <v>24</v>
      </c>
      <c r="C6" s="16" t="s">
        <v>2</v>
      </c>
      <c r="D6" s="15" t="s">
        <v>3</v>
      </c>
      <c r="E6" s="13" t="s">
        <v>4</v>
      </c>
      <c r="F6" s="33"/>
      <c r="G6" s="8"/>
      <c r="H6" s="8"/>
      <c r="I6" s="8"/>
      <c r="J6" s="9"/>
      <c r="L6" s="54"/>
      <c r="M6" s="55"/>
      <c r="N6" s="55"/>
      <c r="O6" s="55"/>
      <c r="P6" s="55"/>
      <c r="Q6" s="55"/>
      <c r="R6" s="55"/>
      <c r="S6" s="55"/>
      <c r="T6" s="55"/>
      <c r="U6" s="56"/>
      <c r="V6" s="56"/>
    </row>
    <row r="7" spans="1:22" s="11" customFormat="1" ht="69.75" customHeight="1" thickBot="1" x14ac:dyDescent="0.35">
      <c r="A7" s="30"/>
      <c r="B7" s="53"/>
      <c r="C7" s="4">
        <v>994462.08913624997</v>
      </c>
      <c r="D7" s="4">
        <v>976743.39459210006</v>
      </c>
      <c r="E7" s="5"/>
      <c r="F7" s="31"/>
      <c r="G7" s="3"/>
      <c r="H7" s="3"/>
      <c r="I7" s="3"/>
      <c r="L7" s="57"/>
      <c r="M7" s="57"/>
      <c r="N7" s="57"/>
      <c r="O7" s="57"/>
      <c r="P7" s="57"/>
      <c r="Q7" s="57"/>
      <c r="R7" s="57"/>
      <c r="S7" s="57"/>
      <c r="T7" s="57"/>
      <c r="U7" s="58"/>
      <c r="V7" s="58"/>
    </row>
    <row r="8" spans="1:22" s="3" customFormat="1" ht="65.25" customHeight="1" thickBot="1" x14ac:dyDescent="0.35">
      <c r="A8" s="30"/>
      <c r="B8" s="49" t="s">
        <v>7</v>
      </c>
      <c r="C8" s="50"/>
      <c r="D8" s="50"/>
      <c r="E8" s="51"/>
      <c r="F8" s="31"/>
    </row>
    <row r="9" spans="1:22" s="10" customFormat="1" ht="40.5" customHeight="1" thickTop="1" thickBot="1" x14ac:dyDescent="0.4">
      <c r="A9" s="32"/>
      <c r="B9" s="52" t="s">
        <v>8</v>
      </c>
      <c r="C9" s="16" t="s">
        <v>2</v>
      </c>
      <c r="D9" s="15" t="s">
        <v>3</v>
      </c>
      <c r="E9" s="13" t="s">
        <v>4</v>
      </c>
      <c r="F9" s="33"/>
      <c r="G9" s="8"/>
      <c r="H9" s="8"/>
      <c r="I9" s="8"/>
      <c r="J9" s="9"/>
      <c r="L9" s="54"/>
      <c r="M9" s="55"/>
      <c r="N9" s="55"/>
      <c r="O9" s="55"/>
      <c r="P9" s="55"/>
      <c r="Q9" s="55"/>
      <c r="R9" s="55"/>
      <c r="S9" s="55"/>
      <c r="T9" s="55"/>
      <c r="U9" s="56"/>
      <c r="V9" s="56"/>
    </row>
    <row r="10" spans="1:22" s="11" customFormat="1" ht="66" customHeight="1" thickBot="1" x14ac:dyDescent="0.35">
      <c r="A10" s="30"/>
      <c r="B10" s="53"/>
      <c r="C10" s="4">
        <v>1606944.91</v>
      </c>
      <c r="D10" s="4">
        <v>1416069.0464187015</v>
      </c>
      <c r="E10" s="5"/>
      <c r="F10" s="31"/>
      <c r="G10" s="3"/>
      <c r="H10" s="3"/>
      <c r="I10" s="3"/>
      <c r="L10" s="57"/>
      <c r="M10" s="57"/>
      <c r="N10" s="57"/>
      <c r="O10" s="57"/>
      <c r="P10" s="57"/>
      <c r="Q10" s="57"/>
      <c r="R10" s="57"/>
      <c r="S10" s="57"/>
      <c r="T10" s="57"/>
      <c r="U10" s="58"/>
      <c r="V10" s="58"/>
    </row>
    <row r="11" spans="1:22" s="3" customFormat="1" ht="65.25" customHeight="1" thickBot="1" x14ac:dyDescent="0.35">
      <c r="A11" s="30"/>
      <c r="B11" s="49" t="s">
        <v>30</v>
      </c>
      <c r="C11" s="50"/>
      <c r="D11" s="50"/>
      <c r="E11" s="51"/>
      <c r="F11" s="31"/>
    </row>
    <row r="12" spans="1:22" s="10" customFormat="1" ht="40.5" customHeight="1" thickBot="1" x14ac:dyDescent="0.4">
      <c r="A12" s="32"/>
      <c r="B12" s="59" t="s">
        <v>9</v>
      </c>
      <c r="C12" s="13" t="s">
        <v>2</v>
      </c>
      <c r="D12" s="13" t="s">
        <v>3</v>
      </c>
      <c r="E12" s="13" t="s">
        <v>4</v>
      </c>
      <c r="F12" s="33"/>
      <c r="G12" s="8"/>
      <c r="H12" s="8"/>
      <c r="I12" s="8"/>
      <c r="J12" s="9"/>
      <c r="L12" s="54"/>
      <c r="M12" s="54"/>
      <c r="N12" s="54"/>
      <c r="O12" s="54"/>
      <c r="P12" s="54"/>
      <c r="Q12" s="54"/>
      <c r="R12" s="54"/>
      <c r="S12" s="54"/>
      <c r="T12" s="54"/>
      <c r="U12" s="54"/>
      <c r="V12" s="54"/>
    </row>
    <row r="13" spans="1:22" s="11" customFormat="1" ht="60.75" customHeight="1" x14ac:dyDescent="0.3">
      <c r="A13" s="30"/>
      <c r="B13" s="59"/>
      <c r="C13" s="26">
        <v>20000</v>
      </c>
      <c r="D13" s="26">
        <v>20000</v>
      </c>
      <c r="E13" s="27"/>
      <c r="F13" s="31"/>
      <c r="G13" s="3"/>
      <c r="H13" s="3"/>
      <c r="I13" s="3"/>
      <c r="L13" s="57"/>
      <c r="M13" s="57"/>
      <c r="N13" s="57"/>
      <c r="O13" s="57"/>
      <c r="P13" s="57"/>
      <c r="Q13" s="57"/>
      <c r="R13" s="57"/>
      <c r="S13" s="57"/>
      <c r="T13" s="57"/>
      <c r="U13" s="58"/>
      <c r="V13" s="58"/>
    </row>
    <row r="14" spans="1:22" s="10" customFormat="1" ht="87" customHeight="1" x14ac:dyDescent="0.3">
      <c r="A14" s="32"/>
      <c r="B14" s="49" t="s">
        <v>29</v>
      </c>
      <c r="C14" s="50"/>
      <c r="D14" s="50"/>
      <c r="E14" s="51"/>
      <c r="F14" s="33"/>
    </row>
    <row r="15" spans="1:22" s="10" customFormat="1" x14ac:dyDescent="0.3">
      <c r="A15" s="32"/>
      <c r="B15" s="12" t="s">
        <v>27</v>
      </c>
      <c r="C15" s="2"/>
      <c r="D15" s="1"/>
      <c r="E15" s="1"/>
      <c r="F15" s="33"/>
    </row>
    <row r="16" spans="1:22" s="10" customFormat="1" ht="29.25" customHeight="1" thickBot="1" x14ac:dyDescent="0.35">
      <c r="A16" s="34"/>
      <c r="B16" s="35"/>
      <c r="C16" s="36"/>
      <c r="D16" s="37"/>
      <c r="E16" s="40" t="s">
        <v>37</v>
      </c>
      <c r="F16" s="38"/>
    </row>
    <row r="17" spans="2:2" x14ac:dyDescent="0.3">
      <c r="B17" s="6"/>
    </row>
  </sheetData>
  <mergeCells count="17">
    <mergeCell ref="B14:E14"/>
    <mergeCell ref="B8:E8"/>
    <mergeCell ref="B9:B10"/>
    <mergeCell ref="L9:V9"/>
    <mergeCell ref="L10:V10"/>
    <mergeCell ref="B11:E11"/>
    <mergeCell ref="B12:B13"/>
    <mergeCell ref="L12:V12"/>
    <mergeCell ref="L13:V13"/>
    <mergeCell ref="B6:B7"/>
    <mergeCell ref="L6:V6"/>
    <mergeCell ref="L7:V7"/>
    <mergeCell ref="B1:E2"/>
    <mergeCell ref="B3:B4"/>
    <mergeCell ref="L3:V3"/>
    <mergeCell ref="L4:V4"/>
    <mergeCell ref="B5:E5"/>
  </mergeCells>
  <pageMargins left="0.70866141732283472" right="0.70866141732283472" top="0.74803149606299213" bottom="0.74803149606299213" header="0.31496062992125984" footer="0.31496062992125984"/>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
  <sheetViews>
    <sheetView showGridLines="0" topLeftCell="A10" zoomScaleNormal="100" workbookViewId="0">
      <selection activeCell="D13" sqref="D13"/>
    </sheetView>
  </sheetViews>
  <sheetFormatPr defaultRowHeight="14.4" x14ac:dyDescent="0.3"/>
  <cols>
    <col min="1" max="1" width="7.88671875" customWidth="1"/>
    <col min="2" max="2" width="30.109375" customWidth="1"/>
    <col min="3" max="3" width="41.33203125" style="7" customWidth="1"/>
    <col min="4" max="5" width="42.109375" customWidth="1"/>
  </cols>
  <sheetData>
    <row r="1" spans="1:22" s="3" customFormat="1" ht="42" customHeight="1" x14ac:dyDescent="0.3">
      <c r="A1" s="28"/>
      <c r="B1" s="60" t="s">
        <v>35</v>
      </c>
      <c r="C1" s="60"/>
      <c r="D1" s="60"/>
      <c r="E1" s="60"/>
      <c r="F1" s="29"/>
    </row>
    <row r="2" spans="1:22" s="3" customFormat="1" ht="31.5" customHeight="1" thickBot="1" x14ac:dyDescent="0.35">
      <c r="A2" s="30"/>
      <c r="B2" s="61"/>
      <c r="C2" s="61"/>
      <c r="D2" s="61"/>
      <c r="E2" s="61"/>
      <c r="F2" s="31"/>
    </row>
    <row r="3" spans="1:22" s="10" customFormat="1" ht="40.5" customHeight="1" thickBot="1" x14ac:dyDescent="0.4">
      <c r="A3" s="32"/>
      <c r="B3" s="62" t="s">
        <v>21</v>
      </c>
      <c r="C3" s="13" t="s">
        <v>2</v>
      </c>
      <c r="D3" s="14" t="s">
        <v>3</v>
      </c>
      <c r="E3" s="14" t="s">
        <v>22</v>
      </c>
      <c r="F3" s="33"/>
      <c r="G3" s="8"/>
      <c r="H3" s="8"/>
      <c r="I3" s="8"/>
      <c r="J3" s="9"/>
      <c r="L3" s="54"/>
      <c r="M3" s="55"/>
      <c r="N3" s="55"/>
      <c r="O3" s="55"/>
      <c r="P3" s="55"/>
      <c r="Q3" s="55"/>
      <c r="R3" s="55"/>
      <c r="S3" s="55"/>
      <c r="T3" s="55"/>
      <c r="U3" s="56"/>
      <c r="V3" s="56"/>
    </row>
    <row r="4" spans="1:22" s="11" customFormat="1" ht="67.5" customHeight="1" thickBot="1" x14ac:dyDescent="0.35">
      <c r="A4" s="30"/>
      <c r="B4" s="53"/>
      <c r="C4" s="4">
        <v>1854122.3500000003</v>
      </c>
      <c r="D4" s="4">
        <v>1586965.0000000007</v>
      </c>
      <c r="E4" s="24"/>
      <c r="F4" s="31"/>
      <c r="G4" s="3"/>
      <c r="H4" s="3"/>
      <c r="I4" s="3"/>
      <c r="L4" s="57"/>
      <c r="M4" s="57"/>
      <c r="N4" s="57"/>
      <c r="O4" s="57"/>
      <c r="P4" s="57"/>
      <c r="Q4" s="57"/>
      <c r="R4" s="57"/>
      <c r="S4" s="57"/>
      <c r="T4" s="57"/>
      <c r="U4" s="58"/>
      <c r="V4" s="58"/>
    </row>
    <row r="5" spans="1:22" s="3" customFormat="1" ht="68.25" customHeight="1" thickBot="1" x14ac:dyDescent="0.35">
      <c r="A5" s="30"/>
      <c r="B5" s="49" t="s">
        <v>23</v>
      </c>
      <c r="C5" s="50"/>
      <c r="D5" s="50"/>
      <c r="E5" s="51"/>
      <c r="F5" s="31"/>
    </row>
    <row r="6" spans="1:22" s="10" customFormat="1" ht="40.5" customHeight="1" thickTop="1" thickBot="1" x14ac:dyDescent="0.4">
      <c r="A6" s="32"/>
      <c r="B6" s="52" t="s">
        <v>24</v>
      </c>
      <c r="C6" s="16" t="s">
        <v>2</v>
      </c>
      <c r="D6" s="15" t="s">
        <v>3</v>
      </c>
      <c r="E6" s="13" t="s">
        <v>4</v>
      </c>
      <c r="F6" s="33"/>
      <c r="G6" s="8"/>
      <c r="H6" s="8"/>
      <c r="I6" s="8"/>
      <c r="J6" s="9"/>
      <c r="L6" s="54"/>
      <c r="M6" s="55"/>
      <c r="N6" s="55"/>
      <c r="O6" s="55"/>
      <c r="P6" s="55"/>
      <c r="Q6" s="55"/>
      <c r="R6" s="55"/>
      <c r="S6" s="55"/>
      <c r="T6" s="55"/>
      <c r="U6" s="56"/>
      <c r="V6" s="56"/>
    </row>
    <row r="7" spans="1:22" s="11" customFormat="1" ht="69.75" customHeight="1" thickBot="1" x14ac:dyDescent="0.35">
      <c r="A7" s="30"/>
      <c r="B7" s="53"/>
      <c r="C7" s="4">
        <v>899404.56459750002</v>
      </c>
      <c r="D7" s="4">
        <v>877860.63651874941</v>
      </c>
      <c r="E7" s="5"/>
      <c r="F7" s="31"/>
      <c r="G7" s="3"/>
      <c r="H7" s="3"/>
      <c r="I7" s="3"/>
      <c r="L7" s="57"/>
      <c r="M7" s="57"/>
      <c r="N7" s="57"/>
      <c r="O7" s="57"/>
      <c r="P7" s="57"/>
      <c r="Q7" s="57"/>
      <c r="R7" s="57"/>
      <c r="S7" s="57"/>
      <c r="T7" s="57"/>
      <c r="U7" s="58"/>
      <c r="V7" s="58"/>
    </row>
    <row r="8" spans="1:22" s="3" customFormat="1" ht="65.25" customHeight="1" thickBot="1" x14ac:dyDescent="0.35">
      <c r="A8" s="30"/>
      <c r="B8" s="49" t="s">
        <v>7</v>
      </c>
      <c r="C8" s="50"/>
      <c r="D8" s="50"/>
      <c r="E8" s="51"/>
      <c r="F8" s="31"/>
    </row>
    <row r="9" spans="1:22" s="10" customFormat="1" ht="40.5" customHeight="1" thickTop="1" thickBot="1" x14ac:dyDescent="0.4">
      <c r="A9" s="32"/>
      <c r="B9" s="52" t="s">
        <v>8</v>
      </c>
      <c r="C9" s="16" t="s">
        <v>2</v>
      </c>
      <c r="D9" s="15" t="s">
        <v>3</v>
      </c>
      <c r="E9" s="13" t="s">
        <v>4</v>
      </c>
      <c r="F9" s="33"/>
      <c r="G9" s="8"/>
      <c r="H9" s="8"/>
      <c r="I9" s="8"/>
      <c r="J9" s="9"/>
      <c r="L9" s="54"/>
      <c r="M9" s="55"/>
      <c r="N9" s="55"/>
      <c r="O9" s="55"/>
      <c r="P9" s="55"/>
      <c r="Q9" s="55"/>
      <c r="R9" s="55"/>
      <c r="S9" s="55"/>
      <c r="T9" s="55"/>
      <c r="U9" s="56"/>
      <c r="V9" s="56"/>
    </row>
    <row r="10" spans="1:22" s="11" customFormat="1" ht="66" customHeight="1" thickBot="1" x14ac:dyDescent="0.35">
      <c r="A10" s="30"/>
      <c r="B10" s="53"/>
      <c r="C10" s="4">
        <v>1422453.39</v>
      </c>
      <c r="D10" s="4">
        <v>1241842.3371479989</v>
      </c>
      <c r="E10" s="5"/>
      <c r="F10" s="31"/>
      <c r="G10" s="3"/>
      <c r="H10" s="3"/>
      <c r="I10" s="3"/>
      <c r="L10" s="57"/>
      <c r="M10" s="57"/>
      <c r="N10" s="57"/>
      <c r="O10" s="57"/>
      <c r="P10" s="57"/>
      <c r="Q10" s="57"/>
      <c r="R10" s="57"/>
      <c r="S10" s="57"/>
      <c r="T10" s="57"/>
      <c r="U10" s="58"/>
      <c r="V10" s="58"/>
    </row>
    <row r="11" spans="1:22" s="3" customFormat="1" ht="65.25" customHeight="1" thickBot="1" x14ac:dyDescent="0.35">
      <c r="A11" s="30"/>
      <c r="B11" s="49" t="s">
        <v>30</v>
      </c>
      <c r="C11" s="50"/>
      <c r="D11" s="50"/>
      <c r="E11" s="51"/>
      <c r="F11" s="31"/>
    </row>
    <row r="12" spans="1:22" s="10" customFormat="1" ht="40.5" customHeight="1" thickBot="1" x14ac:dyDescent="0.4">
      <c r="A12" s="32"/>
      <c r="B12" s="59" t="s">
        <v>9</v>
      </c>
      <c r="C12" s="13" t="s">
        <v>2</v>
      </c>
      <c r="D12" s="13" t="s">
        <v>3</v>
      </c>
      <c r="E12" s="13" t="s">
        <v>4</v>
      </c>
      <c r="F12" s="33"/>
      <c r="G12" s="8"/>
      <c r="H12" s="8"/>
      <c r="I12" s="8"/>
      <c r="J12" s="9"/>
      <c r="L12" s="54"/>
      <c r="M12" s="54"/>
      <c r="N12" s="54"/>
      <c r="O12" s="54"/>
      <c r="P12" s="54"/>
      <c r="Q12" s="54"/>
      <c r="R12" s="54"/>
      <c r="S12" s="54"/>
      <c r="T12" s="54"/>
      <c r="U12" s="54"/>
      <c r="V12" s="54"/>
    </row>
    <row r="13" spans="1:22" s="11" customFormat="1" ht="60.75" customHeight="1" x14ac:dyDescent="0.3">
      <c r="A13" s="30"/>
      <c r="B13" s="59"/>
      <c r="C13" s="20">
        <v>20000</v>
      </c>
      <c r="D13" s="21">
        <v>20000</v>
      </c>
      <c r="E13" s="22"/>
      <c r="F13" s="31"/>
      <c r="G13" s="3"/>
      <c r="H13" s="3"/>
      <c r="I13" s="3"/>
      <c r="L13" s="57"/>
      <c r="M13" s="57"/>
      <c r="N13" s="57"/>
      <c r="O13" s="57"/>
      <c r="P13" s="57"/>
      <c r="Q13" s="57"/>
      <c r="R13" s="57"/>
      <c r="S13" s="57"/>
      <c r="T13" s="57"/>
      <c r="U13" s="58"/>
      <c r="V13" s="58"/>
    </row>
    <row r="14" spans="1:22" s="10" customFormat="1" ht="87" customHeight="1" x14ac:dyDescent="0.3">
      <c r="A14" s="32"/>
      <c r="B14" s="49" t="s">
        <v>29</v>
      </c>
      <c r="C14" s="50"/>
      <c r="D14" s="50"/>
      <c r="E14" s="51"/>
      <c r="F14" s="33"/>
    </row>
    <row r="15" spans="1:22" s="10" customFormat="1" x14ac:dyDescent="0.3">
      <c r="A15" s="32"/>
      <c r="B15" s="12" t="s">
        <v>27</v>
      </c>
      <c r="C15" s="2"/>
      <c r="D15" s="1"/>
      <c r="E15" s="1"/>
      <c r="F15" s="33"/>
    </row>
    <row r="16" spans="1:22" s="10" customFormat="1" ht="29.25" customHeight="1" thickBot="1" x14ac:dyDescent="0.35">
      <c r="A16" s="34"/>
      <c r="B16" s="35"/>
      <c r="C16" s="36"/>
      <c r="D16" s="37"/>
      <c r="E16" s="40" t="s">
        <v>37</v>
      </c>
      <c r="F16" s="38"/>
    </row>
    <row r="17" spans="2:2" x14ac:dyDescent="0.3">
      <c r="B17" s="6"/>
    </row>
  </sheetData>
  <mergeCells count="17">
    <mergeCell ref="B6:B7"/>
    <mergeCell ref="L6:V6"/>
    <mergeCell ref="L7:V7"/>
    <mergeCell ref="B1:E2"/>
    <mergeCell ref="B3:B4"/>
    <mergeCell ref="L3:V3"/>
    <mergeCell ref="L4:V4"/>
    <mergeCell ref="B5:E5"/>
    <mergeCell ref="B14:E14"/>
    <mergeCell ref="B8:E8"/>
    <mergeCell ref="B9:B10"/>
    <mergeCell ref="L9:V9"/>
    <mergeCell ref="L10:V10"/>
    <mergeCell ref="B11:E11"/>
    <mergeCell ref="B12:B13"/>
    <mergeCell ref="L12:V12"/>
    <mergeCell ref="L13:V13"/>
  </mergeCells>
  <pageMargins left="0.70866141732283472" right="0.70866141732283472" top="0.74803149606299213" bottom="0.74803149606299213" header="0.31496062992125984" footer="0.31496062992125984"/>
  <pageSetup paperSize="9"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
  <sheetViews>
    <sheetView showGridLines="0" showRowColHeaders="0" zoomScaleNormal="100" workbookViewId="0">
      <selection activeCell="C4" sqref="C4"/>
    </sheetView>
  </sheetViews>
  <sheetFormatPr defaultRowHeight="14.4" x14ac:dyDescent="0.3"/>
  <cols>
    <col min="1" max="1" width="7.88671875" customWidth="1"/>
    <col min="2" max="2" width="30.109375" customWidth="1"/>
    <col min="3" max="3" width="41.33203125" style="7" customWidth="1"/>
    <col min="4" max="5" width="42.109375" customWidth="1"/>
  </cols>
  <sheetData>
    <row r="1" spans="1:22" s="3" customFormat="1" ht="42" customHeight="1" x14ac:dyDescent="0.3">
      <c r="A1" s="28"/>
      <c r="B1" s="60" t="s">
        <v>34</v>
      </c>
      <c r="C1" s="60"/>
      <c r="D1" s="60"/>
      <c r="E1" s="60"/>
      <c r="F1" s="29"/>
    </row>
    <row r="2" spans="1:22" s="3" customFormat="1" ht="31.5" customHeight="1" thickBot="1" x14ac:dyDescent="0.35">
      <c r="A2" s="30"/>
      <c r="B2" s="61"/>
      <c r="C2" s="61"/>
      <c r="D2" s="61"/>
      <c r="E2" s="61"/>
      <c r="F2" s="31"/>
    </row>
    <row r="3" spans="1:22" s="10" customFormat="1" ht="40.5" customHeight="1" thickBot="1" x14ac:dyDescent="0.4">
      <c r="A3" s="32"/>
      <c r="B3" s="62" t="s">
        <v>21</v>
      </c>
      <c r="C3" s="13" t="s">
        <v>2</v>
      </c>
      <c r="D3" s="14" t="s">
        <v>3</v>
      </c>
      <c r="E3" s="14" t="s">
        <v>22</v>
      </c>
      <c r="F3" s="33"/>
      <c r="G3" s="8"/>
      <c r="H3" s="8"/>
      <c r="I3" s="8"/>
      <c r="J3" s="9"/>
      <c r="L3" s="54"/>
      <c r="M3" s="55"/>
      <c r="N3" s="55"/>
      <c r="O3" s="55"/>
      <c r="P3" s="55"/>
      <c r="Q3" s="55"/>
      <c r="R3" s="55"/>
      <c r="S3" s="55"/>
      <c r="T3" s="55"/>
      <c r="U3" s="56"/>
      <c r="V3" s="56"/>
    </row>
    <row r="4" spans="1:22" s="11" customFormat="1" ht="67.5" customHeight="1" thickBot="1" x14ac:dyDescent="0.35">
      <c r="A4" s="30"/>
      <c r="B4" s="53"/>
      <c r="C4" s="4">
        <v>1132873.8400000001</v>
      </c>
      <c r="D4" s="4">
        <v>1059352.8865179</v>
      </c>
      <c r="E4" s="24"/>
      <c r="F4" s="31"/>
      <c r="G4" s="3"/>
      <c r="H4" s="3"/>
      <c r="I4" s="3"/>
      <c r="L4" s="57"/>
      <c r="M4" s="57"/>
      <c r="N4" s="57"/>
      <c r="O4" s="57"/>
      <c r="P4" s="57"/>
      <c r="Q4" s="57"/>
      <c r="R4" s="57"/>
      <c r="S4" s="57"/>
      <c r="T4" s="57"/>
      <c r="U4" s="58"/>
      <c r="V4" s="58"/>
    </row>
    <row r="5" spans="1:22" s="3" customFormat="1" ht="68.25" customHeight="1" thickBot="1" x14ac:dyDescent="0.35">
      <c r="A5" s="30"/>
      <c r="B5" s="49" t="s">
        <v>23</v>
      </c>
      <c r="C5" s="50"/>
      <c r="D5" s="50"/>
      <c r="E5" s="51"/>
      <c r="F5" s="31"/>
    </row>
    <row r="6" spans="1:22" s="10" customFormat="1" ht="40.5" customHeight="1" thickTop="1" thickBot="1" x14ac:dyDescent="0.4">
      <c r="A6" s="32"/>
      <c r="B6" s="52" t="s">
        <v>24</v>
      </c>
      <c r="C6" s="16" t="s">
        <v>2</v>
      </c>
      <c r="D6" s="15" t="s">
        <v>3</v>
      </c>
      <c r="E6" s="13" t="s">
        <v>4</v>
      </c>
      <c r="F6" s="33"/>
      <c r="G6" s="8"/>
      <c r="H6" s="8"/>
      <c r="I6" s="8"/>
      <c r="J6" s="9"/>
      <c r="L6" s="54"/>
      <c r="M6" s="55"/>
      <c r="N6" s="55"/>
      <c r="O6" s="55"/>
      <c r="P6" s="55"/>
      <c r="Q6" s="55"/>
      <c r="R6" s="55"/>
      <c r="S6" s="55"/>
      <c r="T6" s="55"/>
      <c r="U6" s="56"/>
      <c r="V6" s="56"/>
    </row>
    <row r="7" spans="1:22" s="11" customFormat="1" ht="69.75" customHeight="1" thickBot="1" x14ac:dyDescent="0.35">
      <c r="A7" s="30"/>
      <c r="B7" s="53"/>
      <c r="C7" s="4">
        <v>807973.53</v>
      </c>
      <c r="D7" s="4">
        <v>789073.91</v>
      </c>
      <c r="E7" s="5"/>
      <c r="F7" s="31"/>
      <c r="G7" s="3"/>
      <c r="H7" s="3"/>
      <c r="I7" s="3"/>
      <c r="L7" s="57"/>
      <c r="M7" s="57"/>
      <c r="N7" s="57"/>
      <c r="O7" s="57"/>
      <c r="P7" s="57"/>
      <c r="Q7" s="57"/>
      <c r="R7" s="57"/>
      <c r="S7" s="57"/>
      <c r="T7" s="57"/>
      <c r="U7" s="58"/>
      <c r="V7" s="58"/>
    </row>
    <row r="8" spans="1:22" s="3" customFormat="1" ht="65.25" customHeight="1" thickBot="1" x14ac:dyDescent="0.35">
      <c r="A8" s="30"/>
      <c r="B8" s="49" t="s">
        <v>7</v>
      </c>
      <c r="C8" s="50"/>
      <c r="D8" s="50"/>
      <c r="E8" s="51"/>
      <c r="F8" s="31"/>
    </row>
    <row r="9" spans="1:22" s="10" customFormat="1" ht="40.5" customHeight="1" thickTop="1" thickBot="1" x14ac:dyDescent="0.4">
      <c r="A9" s="32"/>
      <c r="B9" s="52" t="s">
        <v>8</v>
      </c>
      <c r="C9" s="16" t="s">
        <v>2</v>
      </c>
      <c r="D9" s="15" t="s">
        <v>3</v>
      </c>
      <c r="E9" s="13" t="s">
        <v>4</v>
      </c>
      <c r="F9" s="33"/>
      <c r="G9" s="8"/>
      <c r="H9" s="8"/>
      <c r="I9" s="8"/>
      <c r="J9" s="9"/>
      <c r="L9" s="54"/>
      <c r="M9" s="55"/>
      <c r="N9" s="55"/>
      <c r="O9" s="55"/>
      <c r="P9" s="55"/>
      <c r="Q9" s="55"/>
      <c r="R9" s="55"/>
      <c r="S9" s="55"/>
      <c r="T9" s="55"/>
      <c r="U9" s="56"/>
      <c r="V9" s="56"/>
    </row>
    <row r="10" spans="1:22" s="11" customFormat="1" ht="66" customHeight="1" thickBot="1" x14ac:dyDescent="0.35">
      <c r="A10" s="30"/>
      <c r="B10" s="53"/>
      <c r="C10" s="4">
        <v>1508934.75</v>
      </c>
      <c r="D10" s="4">
        <v>1393115.3521835988</v>
      </c>
      <c r="E10" s="5"/>
      <c r="F10" s="31"/>
      <c r="G10" s="3"/>
      <c r="H10" s="3"/>
      <c r="I10" s="3"/>
      <c r="L10" s="57"/>
      <c r="M10" s="57"/>
      <c r="N10" s="57"/>
      <c r="O10" s="57"/>
      <c r="P10" s="57"/>
      <c r="Q10" s="57"/>
      <c r="R10" s="57"/>
      <c r="S10" s="57"/>
      <c r="T10" s="57"/>
      <c r="U10" s="58"/>
      <c r="V10" s="58"/>
    </row>
    <row r="11" spans="1:22" s="3" customFormat="1" ht="65.25" customHeight="1" thickBot="1" x14ac:dyDescent="0.35">
      <c r="A11" s="30"/>
      <c r="B11" s="49" t="s">
        <v>30</v>
      </c>
      <c r="C11" s="50"/>
      <c r="D11" s="50"/>
      <c r="E11" s="51"/>
      <c r="F11" s="31"/>
    </row>
    <row r="12" spans="1:22" s="10" customFormat="1" ht="40.5" customHeight="1" thickBot="1" x14ac:dyDescent="0.4">
      <c r="A12" s="32"/>
      <c r="B12" s="59" t="s">
        <v>9</v>
      </c>
      <c r="C12" s="13" t="s">
        <v>2</v>
      </c>
      <c r="D12" s="13" t="s">
        <v>3</v>
      </c>
      <c r="E12" s="13" t="s">
        <v>4</v>
      </c>
      <c r="F12" s="33"/>
      <c r="G12" s="8"/>
      <c r="H12" s="8"/>
      <c r="I12" s="8"/>
      <c r="J12" s="9"/>
      <c r="L12" s="54"/>
      <c r="M12" s="54"/>
      <c r="N12" s="54"/>
      <c r="O12" s="54"/>
      <c r="P12" s="54"/>
      <c r="Q12" s="54"/>
      <c r="R12" s="54"/>
      <c r="S12" s="54"/>
      <c r="T12" s="54"/>
      <c r="U12" s="54"/>
      <c r="V12" s="54"/>
    </row>
    <row r="13" spans="1:22" s="11" customFormat="1" ht="60.75" customHeight="1" x14ac:dyDescent="0.3">
      <c r="A13" s="30"/>
      <c r="B13" s="59"/>
      <c r="C13" s="26">
        <v>26000</v>
      </c>
      <c r="D13" s="26">
        <v>26000</v>
      </c>
      <c r="E13" s="27"/>
      <c r="F13" s="31"/>
      <c r="G13" s="3"/>
      <c r="H13" s="3"/>
      <c r="I13" s="3"/>
      <c r="L13" s="57"/>
      <c r="M13" s="57"/>
      <c r="N13" s="57"/>
      <c r="O13" s="57"/>
      <c r="P13" s="57"/>
      <c r="Q13" s="57"/>
      <c r="R13" s="57"/>
      <c r="S13" s="57"/>
      <c r="T13" s="57"/>
      <c r="U13" s="58"/>
      <c r="V13" s="58"/>
    </row>
    <row r="14" spans="1:22" s="10" customFormat="1" ht="87" customHeight="1" x14ac:dyDescent="0.3">
      <c r="A14" s="32"/>
      <c r="B14" s="49" t="s">
        <v>29</v>
      </c>
      <c r="C14" s="50"/>
      <c r="D14" s="50"/>
      <c r="E14" s="51"/>
      <c r="F14" s="33"/>
    </row>
    <row r="15" spans="1:22" s="10" customFormat="1" x14ac:dyDescent="0.3">
      <c r="A15" s="32"/>
      <c r="B15" s="12" t="s">
        <v>27</v>
      </c>
      <c r="C15" s="2"/>
      <c r="D15" s="1"/>
      <c r="E15" s="1"/>
      <c r="F15" s="33"/>
    </row>
    <row r="16" spans="1:22" s="10" customFormat="1" ht="29.25" customHeight="1" thickBot="1" x14ac:dyDescent="0.35">
      <c r="A16" s="34"/>
      <c r="B16" s="35"/>
      <c r="C16" s="36"/>
      <c r="D16" s="37"/>
      <c r="E16" s="40" t="s">
        <v>37</v>
      </c>
      <c r="F16" s="38"/>
    </row>
    <row r="17" spans="2:2" x14ac:dyDescent="0.3">
      <c r="B17" s="6"/>
    </row>
  </sheetData>
  <mergeCells count="17">
    <mergeCell ref="B6:B7"/>
    <mergeCell ref="L6:V6"/>
    <mergeCell ref="L7:V7"/>
    <mergeCell ref="B1:E2"/>
    <mergeCell ref="B3:B4"/>
    <mergeCell ref="L3:V3"/>
    <mergeCell ref="L4:V4"/>
    <mergeCell ref="B5:E5"/>
    <mergeCell ref="B14:E14"/>
    <mergeCell ref="B8:E8"/>
    <mergeCell ref="B9:B10"/>
    <mergeCell ref="L9:V9"/>
    <mergeCell ref="L10:V10"/>
    <mergeCell ref="B11:E11"/>
    <mergeCell ref="B12:B13"/>
    <mergeCell ref="L12:V12"/>
    <mergeCell ref="L13:V13"/>
  </mergeCells>
  <pageMargins left="0.70866141732283472" right="0.70866141732283472" top="0.74803149606299213" bottom="0.74803149606299213" header="0.31496062992125984" footer="0.31496062992125984"/>
  <pageSetup paperSize="9"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
  <sheetViews>
    <sheetView showGridLines="0" showRowColHeaders="0" zoomScaleNormal="100" workbookViewId="0">
      <selection activeCell="C4" sqref="C4"/>
    </sheetView>
  </sheetViews>
  <sheetFormatPr defaultRowHeight="14.4" x14ac:dyDescent="0.3"/>
  <cols>
    <col min="1" max="1" width="7.88671875" customWidth="1"/>
    <col min="2" max="2" width="30.109375" customWidth="1"/>
    <col min="3" max="3" width="41.33203125" style="7" customWidth="1"/>
    <col min="4" max="5" width="42.109375" customWidth="1"/>
  </cols>
  <sheetData>
    <row r="1" spans="1:22" s="3" customFormat="1" ht="42" customHeight="1" x14ac:dyDescent="0.3">
      <c r="A1" s="28"/>
      <c r="B1" s="60" t="s">
        <v>25</v>
      </c>
      <c r="C1" s="60"/>
      <c r="D1" s="60"/>
      <c r="E1" s="60"/>
      <c r="F1" s="29"/>
    </row>
    <row r="2" spans="1:22" s="3" customFormat="1" ht="31.5" customHeight="1" thickBot="1" x14ac:dyDescent="0.35">
      <c r="A2" s="30"/>
      <c r="B2" s="61"/>
      <c r="C2" s="61"/>
      <c r="D2" s="61"/>
      <c r="E2" s="61"/>
      <c r="F2" s="31"/>
    </row>
    <row r="3" spans="1:22" s="10" customFormat="1" ht="40.5" customHeight="1" thickBot="1" x14ac:dyDescent="0.4">
      <c r="A3" s="32"/>
      <c r="B3" s="62" t="s">
        <v>21</v>
      </c>
      <c r="C3" s="13" t="s">
        <v>2</v>
      </c>
      <c r="D3" s="14" t="s">
        <v>3</v>
      </c>
      <c r="E3" s="14" t="s">
        <v>22</v>
      </c>
      <c r="F3" s="33"/>
      <c r="G3" s="8"/>
      <c r="H3" s="8"/>
      <c r="I3" s="8"/>
      <c r="J3" s="9"/>
      <c r="L3" s="54"/>
      <c r="M3" s="55"/>
      <c r="N3" s="55"/>
      <c r="O3" s="55"/>
      <c r="P3" s="55"/>
      <c r="Q3" s="55"/>
      <c r="R3" s="55"/>
      <c r="S3" s="55"/>
      <c r="T3" s="55"/>
      <c r="U3" s="56"/>
      <c r="V3" s="56"/>
    </row>
    <row r="4" spans="1:22" s="11" customFormat="1" ht="67.5" customHeight="1" thickBot="1" x14ac:dyDescent="0.35">
      <c r="A4" s="30"/>
      <c r="B4" s="53"/>
      <c r="C4" s="4">
        <v>699775.39</v>
      </c>
      <c r="D4" s="4">
        <v>570492.68365049828</v>
      </c>
      <c r="E4" s="17"/>
      <c r="F4" s="31"/>
      <c r="G4" s="3"/>
      <c r="H4" s="3"/>
      <c r="I4" s="3"/>
      <c r="L4" s="57"/>
      <c r="M4" s="57"/>
      <c r="N4" s="57"/>
      <c r="O4" s="57"/>
      <c r="P4" s="57"/>
      <c r="Q4" s="57"/>
      <c r="R4" s="57"/>
      <c r="S4" s="57"/>
      <c r="T4" s="57"/>
      <c r="U4" s="58"/>
      <c r="V4" s="58"/>
    </row>
    <row r="5" spans="1:22" s="3" customFormat="1" ht="68.25" customHeight="1" thickBot="1" x14ac:dyDescent="0.35">
      <c r="A5" s="30"/>
      <c r="B5" s="49" t="s">
        <v>23</v>
      </c>
      <c r="C5" s="50"/>
      <c r="D5" s="50"/>
      <c r="E5" s="51"/>
      <c r="F5" s="31"/>
    </row>
    <row r="6" spans="1:22" s="10" customFormat="1" ht="40.5" customHeight="1" thickTop="1" thickBot="1" x14ac:dyDescent="0.4">
      <c r="A6" s="32"/>
      <c r="B6" s="52" t="s">
        <v>24</v>
      </c>
      <c r="C6" s="16" t="s">
        <v>2</v>
      </c>
      <c r="D6" s="15" t="s">
        <v>3</v>
      </c>
      <c r="E6" s="13" t="s">
        <v>4</v>
      </c>
      <c r="F6" s="33"/>
      <c r="G6" s="8"/>
      <c r="H6" s="8"/>
      <c r="I6" s="8"/>
      <c r="J6" s="9"/>
      <c r="L6" s="54"/>
      <c r="M6" s="55"/>
      <c r="N6" s="55"/>
      <c r="O6" s="55"/>
      <c r="P6" s="55"/>
      <c r="Q6" s="55"/>
      <c r="R6" s="55"/>
      <c r="S6" s="55"/>
      <c r="T6" s="55"/>
      <c r="U6" s="56"/>
      <c r="V6" s="56"/>
    </row>
    <row r="7" spans="1:22" s="11" customFormat="1" ht="69.75" customHeight="1" thickBot="1" x14ac:dyDescent="0.35">
      <c r="A7" s="30"/>
      <c r="B7" s="53"/>
      <c r="C7" s="4">
        <v>738434.04</v>
      </c>
      <c r="D7" s="4">
        <v>737630.49</v>
      </c>
      <c r="E7" s="5"/>
      <c r="F7" s="31"/>
      <c r="G7" s="3"/>
      <c r="H7" s="3"/>
      <c r="I7" s="3"/>
      <c r="L7" s="57"/>
      <c r="M7" s="57"/>
      <c r="N7" s="57"/>
      <c r="O7" s="57"/>
      <c r="P7" s="57"/>
      <c r="Q7" s="57"/>
      <c r="R7" s="57"/>
      <c r="S7" s="57"/>
      <c r="T7" s="57"/>
      <c r="U7" s="58"/>
      <c r="V7" s="58"/>
    </row>
    <row r="8" spans="1:22" s="3" customFormat="1" ht="65.25" customHeight="1" thickBot="1" x14ac:dyDescent="0.35">
      <c r="A8" s="30"/>
      <c r="B8" s="49" t="s">
        <v>7</v>
      </c>
      <c r="C8" s="50"/>
      <c r="D8" s="50"/>
      <c r="E8" s="51"/>
      <c r="F8" s="31"/>
    </row>
    <row r="9" spans="1:22" s="10" customFormat="1" ht="40.5" customHeight="1" thickTop="1" thickBot="1" x14ac:dyDescent="0.4">
      <c r="A9" s="32"/>
      <c r="B9" s="52" t="s">
        <v>8</v>
      </c>
      <c r="C9" s="16" t="s">
        <v>2</v>
      </c>
      <c r="D9" s="15" t="s">
        <v>3</v>
      </c>
      <c r="E9" s="13" t="s">
        <v>4</v>
      </c>
      <c r="F9" s="33"/>
      <c r="G9" s="8"/>
      <c r="H9" s="8"/>
      <c r="I9" s="8"/>
      <c r="J9" s="9"/>
      <c r="L9" s="54"/>
      <c r="M9" s="55"/>
      <c r="N9" s="55"/>
      <c r="O9" s="55"/>
      <c r="P9" s="55"/>
      <c r="Q9" s="55"/>
      <c r="R9" s="55"/>
      <c r="S9" s="55"/>
      <c r="T9" s="55"/>
      <c r="U9" s="56"/>
      <c r="V9" s="56"/>
    </row>
    <row r="10" spans="1:22" s="11" customFormat="1" ht="66" customHeight="1" thickBot="1" x14ac:dyDescent="0.35">
      <c r="A10" s="30"/>
      <c r="B10" s="53"/>
      <c r="C10" s="4">
        <v>1150079.55</v>
      </c>
      <c r="D10" s="4">
        <v>1000627.7648707003</v>
      </c>
      <c r="E10" s="5"/>
      <c r="F10" s="31"/>
      <c r="G10" s="3"/>
      <c r="H10" s="3"/>
      <c r="I10" s="3"/>
      <c r="L10" s="57"/>
      <c r="M10" s="57"/>
      <c r="N10" s="57"/>
      <c r="O10" s="57"/>
      <c r="P10" s="57"/>
      <c r="Q10" s="57"/>
      <c r="R10" s="57"/>
      <c r="S10" s="57"/>
      <c r="T10" s="57"/>
      <c r="U10" s="58"/>
      <c r="V10" s="58"/>
    </row>
    <row r="11" spans="1:22" s="3" customFormat="1" ht="65.25" customHeight="1" thickBot="1" x14ac:dyDescent="0.35">
      <c r="A11" s="30"/>
      <c r="B11" s="49" t="s">
        <v>30</v>
      </c>
      <c r="C11" s="50"/>
      <c r="D11" s="50"/>
      <c r="E11" s="51"/>
      <c r="F11" s="31"/>
    </row>
    <row r="12" spans="1:22" s="10" customFormat="1" ht="40.5" customHeight="1" thickBot="1" x14ac:dyDescent="0.4">
      <c r="A12" s="32"/>
      <c r="B12" s="59" t="s">
        <v>9</v>
      </c>
      <c r="C12" s="13" t="s">
        <v>2</v>
      </c>
      <c r="D12" s="13" t="s">
        <v>3</v>
      </c>
      <c r="E12" s="13" t="s">
        <v>4</v>
      </c>
      <c r="F12" s="33"/>
      <c r="G12" s="8"/>
      <c r="H12" s="8"/>
      <c r="I12" s="8"/>
      <c r="J12" s="9"/>
      <c r="L12" s="54"/>
      <c r="M12" s="54"/>
      <c r="N12" s="54"/>
      <c r="O12" s="54"/>
      <c r="P12" s="54"/>
      <c r="Q12" s="54"/>
      <c r="R12" s="54"/>
      <c r="S12" s="54"/>
      <c r="T12" s="54"/>
      <c r="U12" s="54"/>
      <c r="V12" s="54"/>
    </row>
    <row r="13" spans="1:22" s="11" customFormat="1" ht="60.75" customHeight="1" x14ac:dyDescent="0.3">
      <c r="A13" s="30"/>
      <c r="B13" s="59"/>
      <c r="C13" s="20">
        <v>28055.559999999998</v>
      </c>
      <c r="D13" s="26">
        <v>28055.559999999998</v>
      </c>
      <c r="E13" s="27"/>
      <c r="F13" s="31"/>
      <c r="G13" s="3"/>
      <c r="H13" s="3"/>
      <c r="I13" s="3"/>
      <c r="L13" s="57"/>
      <c r="M13" s="57"/>
      <c r="N13" s="57"/>
      <c r="O13" s="57"/>
      <c r="P13" s="57"/>
      <c r="Q13" s="57"/>
      <c r="R13" s="57"/>
      <c r="S13" s="57"/>
      <c r="T13" s="57"/>
      <c r="U13" s="58"/>
      <c r="V13" s="58"/>
    </row>
    <row r="14" spans="1:22" s="10" customFormat="1" ht="87" customHeight="1" x14ac:dyDescent="0.3">
      <c r="A14" s="32"/>
      <c r="B14" s="49" t="s">
        <v>29</v>
      </c>
      <c r="C14" s="50"/>
      <c r="D14" s="50"/>
      <c r="E14" s="51"/>
      <c r="F14" s="33"/>
    </row>
    <row r="15" spans="1:22" s="10" customFormat="1" x14ac:dyDescent="0.3">
      <c r="A15" s="32"/>
      <c r="B15" s="12" t="s">
        <v>27</v>
      </c>
      <c r="C15" s="2"/>
      <c r="D15" s="1"/>
      <c r="E15" s="1"/>
      <c r="F15" s="33"/>
    </row>
    <row r="16" spans="1:22" s="10" customFormat="1" ht="29.25" customHeight="1" thickBot="1" x14ac:dyDescent="0.35">
      <c r="A16" s="34"/>
      <c r="B16" s="35"/>
      <c r="C16" s="36"/>
      <c r="D16" s="37"/>
      <c r="E16" s="40" t="s">
        <v>37</v>
      </c>
      <c r="F16" s="38"/>
    </row>
    <row r="17" spans="2:2" x14ac:dyDescent="0.3">
      <c r="B17" s="6"/>
    </row>
  </sheetData>
  <mergeCells count="17">
    <mergeCell ref="L3:V3"/>
    <mergeCell ref="L6:V6"/>
    <mergeCell ref="L9:V9"/>
    <mergeCell ref="L12:V12"/>
    <mergeCell ref="L13:V13"/>
    <mergeCell ref="L7:V7"/>
    <mergeCell ref="L10:V10"/>
    <mergeCell ref="L4:V4"/>
    <mergeCell ref="B11:E11"/>
    <mergeCell ref="B12:B13"/>
    <mergeCell ref="B14:E14"/>
    <mergeCell ref="B9:B10"/>
    <mergeCell ref="B1:E2"/>
    <mergeCell ref="B3:B4"/>
    <mergeCell ref="B5:E5"/>
    <mergeCell ref="B6:B7"/>
    <mergeCell ref="B8:E8"/>
  </mergeCells>
  <pageMargins left="0.70866141732283472" right="0.70866141732283472" top="0.74803149606299213" bottom="0.74803149606299213" header="0.31496062992125984" footer="0.31496062992125984"/>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workbookViewId="0">
      <selection activeCell="C13" sqref="C13"/>
    </sheetView>
  </sheetViews>
  <sheetFormatPr defaultRowHeight="14.4" x14ac:dyDescent="0.3"/>
  <cols>
    <col min="1" max="1" width="7.88671875" customWidth="1"/>
    <col min="2" max="2" width="30.109375" customWidth="1"/>
    <col min="3" max="3" width="41.33203125" style="7" customWidth="1"/>
    <col min="4" max="5" width="42.109375" customWidth="1"/>
  </cols>
  <sheetData>
    <row r="1" spans="1:22" s="3" customFormat="1" ht="42" customHeight="1" x14ac:dyDescent="0.3">
      <c r="A1" s="28"/>
      <c r="B1" s="60" t="s">
        <v>20</v>
      </c>
      <c r="C1" s="60"/>
      <c r="D1" s="60"/>
      <c r="E1" s="60"/>
      <c r="F1" s="29"/>
    </row>
    <row r="2" spans="1:22" s="3" customFormat="1" ht="31.5" customHeight="1" thickBot="1" x14ac:dyDescent="0.35">
      <c r="A2" s="30"/>
      <c r="B2" s="61"/>
      <c r="C2" s="61"/>
      <c r="D2" s="61"/>
      <c r="E2" s="61"/>
      <c r="F2" s="31"/>
    </row>
    <row r="3" spans="1:22" s="10" customFormat="1" ht="40.5" customHeight="1" thickBot="1" x14ac:dyDescent="0.4">
      <c r="A3" s="32"/>
      <c r="B3" s="62" t="s">
        <v>21</v>
      </c>
      <c r="C3" s="13" t="s">
        <v>2</v>
      </c>
      <c r="D3" s="14" t="s">
        <v>3</v>
      </c>
      <c r="E3" s="14" t="s">
        <v>22</v>
      </c>
      <c r="F3" s="33"/>
      <c r="G3" s="8"/>
      <c r="H3" s="8"/>
      <c r="I3" s="8"/>
      <c r="J3" s="9"/>
      <c r="L3" s="54"/>
      <c r="M3" s="55"/>
      <c r="N3" s="55"/>
      <c r="O3" s="55"/>
      <c r="P3" s="55"/>
      <c r="Q3" s="55"/>
      <c r="R3" s="55"/>
      <c r="S3" s="55"/>
      <c r="T3" s="55"/>
      <c r="U3" s="56"/>
      <c r="V3" s="56"/>
    </row>
    <row r="4" spans="1:22" s="11" customFormat="1" ht="67.5" customHeight="1" thickBot="1" x14ac:dyDescent="0.35">
      <c r="A4" s="30"/>
      <c r="B4" s="53"/>
      <c r="C4" s="4">
        <v>3551501.02</v>
      </c>
      <c r="D4" s="4">
        <v>3344496.5</v>
      </c>
      <c r="E4" s="24"/>
      <c r="F4" s="31"/>
      <c r="G4" s="3"/>
      <c r="H4" s="3"/>
      <c r="I4" s="3"/>
      <c r="L4" s="57"/>
      <c r="M4" s="57"/>
      <c r="N4" s="57"/>
      <c r="O4" s="57"/>
      <c r="P4" s="57"/>
      <c r="Q4" s="57"/>
      <c r="R4" s="57"/>
      <c r="S4" s="57"/>
      <c r="T4" s="57"/>
      <c r="U4" s="58"/>
      <c r="V4" s="58"/>
    </row>
    <row r="5" spans="1:22" s="3" customFormat="1" ht="68.25" customHeight="1" thickBot="1" x14ac:dyDescent="0.35">
      <c r="A5" s="30"/>
      <c r="B5" s="49" t="s">
        <v>23</v>
      </c>
      <c r="C5" s="50"/>
      <c r="D5" s="50"/>
      <c r="E5" s="51"/>
      <c r="F5" s="31"/>
    </row>
    <row r="6" spans="1:22" s="10" customFormat="1" ht="40.5" customHeight="1" thickTop="1" thickBot="1" x14ac:dyDescent="0.4">
      <c r="A6" s="32"/>
      <c r="B6" s="52" t="s">
        <v>24</v>
      </c>
      <c r="C6" s="16" t="s">
        <v>2</v>
      </c>
      <c r="D6" s="15" t="s">
        <v>3</v>
      </c>
      <c r="E6" s="13" t="s">
        <v>4</v>
      </c>
      <c r="F6" s="33"/>
      <c r="G6" s="8"/>
      <c r="H6" s="8"/>
      <c r="I6" s="8"/>
      <c r="J6" s="9"/>
      <c r="L6" s="54"/>
      <c r="M6" s="55"/>
      <c r="N6" s="55"/>
      <c r="O6" s="55"/>
      <c r="P6" s="55"/>
      <c r="Q6" s="55"/>
      <c r="R6" s="55"/>
      <c r="S6" s="55"/>
      <c r="T6" s="55"/>
      <c r="U6" s="56"/>
      <c r="V6" s="56"/>
    </row>
    <row r="7" spans="1:22" s="11" customFormat="1" ht="69.75" customHeight="1" thickBot="1" x14ac:dyDescent="0.35">
      <c r="A7" s="30"/>
      <c r="B7" s="53"/>
      <c r="C7" s="4">
        <f>536000*1.32993</f>
        <v>712842.48</v>
      </c>
      <c r="D7" s="4">
        <f>483019.06*1.32993</f>
        <v>642381.5384658</v>
      </c>
      <c r="E7" s="17" t="s">
        <v>31</v>
      </c>
      <c r="F7" s="31"/>
      <c r="G7" s="3"/>
      <c r="H7" s="3"/>
      <c r="I7" s="3"/>
      <c r="L7" s="57"/>
      <c r="M7" s="57"/>
      <c r="N7" s="57"/>
      <c r="O7" s="57"/>
      <c r="P7" s="57"/>
      <c r="Q7" s="57"/>
      <c r="R7" s="57"/>
      <c r="S7" s="57"/>
      <c r="T7" s="57"/>
      <c r="U7" s="58"/>
      <c r="V7" s="58"/>
    </row>
    <row r="8" spans="1:22" s="3" customFormat="1" ht="65.25" customHeight="1" thickBot="1" x14ac:dyDescent="0.35">
      <c r="A8" s="30"/>
      <c r="B8" s="49" t="s">
        <v>7</v>
      </c>
      <c r="C8" s="50"/>
      <c r="D8" s="50"/>
      <c r="E8" s="51"/>
      <c r="F8" s="31"/>
    </row>
    <row r="9" spans="1:22" s="10" customFormat="1" ht="40.5" customHeight="1" thickTop="1" thickBot="1" x14ac:dyDescent="0.4">
      <c r="A9" s="32"/>
      <c r="B9" s="52" t="s">
        <v>8</v>
      </c>
      <c r="C9" s="16" t="s">
        <v>2</v>
      </c>
      <c r="D9" s="15" t="s">
        <v>3</v>
      </c>
      <c r="E9" s="13" t="s">
        <v>4</v>
      </c>
      <c r="F9" s="33"/>
      <c r="G9" s="8"/>
      <c r="H9" s="8"/>
      <c r="I9" s="8"/>
      <c r="J9" s="9"/>
      <c r="L9" s="54"/>
      <c r="M9" s="55"/>
      <c r="N9" s="55"/>
      <c r="O9" s="55"/>
      <c r="P9" s="55"/>
      <c r="Q9" s="55"/>
      <c r="R9" s="55"/>
      <c r="S9" s="55"/>
      <c r="T9" s="55"/>
      <c r="U9" s="56"/>
      <c r="V9" s="56"/>
    </row>
    <row r="10" spans="1:22" s="11" customFormat="1" ht="66" customHeight="1" thickBot="1" x14ac:dyDescent="0.35">
      <c r="A10" s="30"/>
      <c r="B10" s="53"/>
      <c r="C10" s="4">
        <v>988964.98</v>
      </c>
      <c r="D10" s="4">
        <v>988870.89</v>
      </c>
      <c r="E10" s="5"/>
      <c r="F10" s="31"/>
      <c r="G10" s="3"/>
      <c r="H10" s="3"/>
      <c r="I10" s="3"/>
      <c r="L10" s="57"/>
      <c r="M10" s="57"/>
      <c r="N10" s="57"/>
      <c r="O10" s="57"/>
      <c r="P10" s="57"/>
      <c r="Q10" s="57"/>
      <c r="R10" s="57"/>
      <c r="S10" s="57"/>
      <c r="T10" s="57"/>
      <c r="U10" s="58"/>
      <c r="V10" s="58"/>
    </row>
    <row r="11" spans="1:22" s="3" customFormat="1" ht="65.25" customHeight="1" thickBot="1" x14ac:dyDescent="0.35">
      <c r="A11" s="30"/>
      <c r="B11" s="49" t="s">
        <v>30</v>
      </c>
      <c r="C11" s="50"/>
      <c r="D11" s="50"/>
      <c r="E11" s="51"/>
      <c r="F11" s="31"/>
    </row>
    <row r="12" spans="1:22" s="10" customFormat="1" ht="40.5" customHeight="1" thickBot="1" x14ac:dyDescent="0.4">
      <c r="A12" s="32"/>
      <c r="B12" s="59" t="s">
        <v>9</v>
      </c>
      <c r="C12" s="13" t="s">
        <v>2</v>
      </c>
      <c r="D12" s="13" t="s">
        <v>3</v>
      </c>
      <c r="E12" s="13" t="s">
        <v>4</v>
      </c>
      <c r="F12" s="33"/>
      <c r="G12" s="8"/>
      <c r="H12" s="8"/>
      <c r="I12" s="8"/>
      <c r="J12" s="9"/>
      <c r="L12" s="54"/>
      <c r="M12" s="54"/>
      <c r="N12" s="54"/>
      <c r="O12" s="54"/>
      <c r="P12" s="54"/>
      <c r="Q12" s="54"/>
      <c r="R12" s="54"/>
      <c r="S12" s="54"/>
      <c r="T12" s="54"/>
      <c r="U12" s="54"/>
      <c r="V12" s="54"/>
    </row>
    <row r="13" spans="1:22" s="11" customFormat="1" ht="60.75" customHeight="1" x14ac:dyDescent="0.3">
      <c r="A13" s="30"/>
      <c r="B13" s="59"/>
      <c r="C13" s="26">
        <f>28000*1.32993</f>
        <v>37238.04</v>
      </c>
      <c r="D13" s="26">
        <f>C13</f>
        <v>37238.04</v>
      </c>
      <c r="E13" s="27"/>
      <c r="F13" s="31"/>
      <c r="G13" s="3"/>
      <c r="H13" s="3"/>
      <c r="I13" s="3"/>
      <c r="L13" s="57"/>
      <c r="M13" s="57"/>
      <c r="N13" s="57"/>
      <c r="O13" s="57"/>
      <c r="P13" s="57"/>
      <c r="Q13" s="57"/>
      <c r="R13" s="57"/>
      <c r="S13" s="57"/>
      <c r="T13" s="57"/>
      <c r="U13" s="58"/>
      <c r="V13" s="58"/>
    </row>
    <row r="14" spans="1:22" s="10" customFormat="1" ht="87" customHeight="1" thickBot="1" x14ac:dyDescent="0.35">
      <c r="A14" s="32"/>
      <c r="B14" s="63" t="s">
        <v>29</v>
      </c>
      <c r="C14" s="64"/>
      <c r="D14" s="64"/>
      <c r="E14" s="65"/>
      <c r="F14" s="33"/>
    </row>
    <row r="15" spans="1:22" s="10" customFormat="1" ht="15" thickTop="1" x14ac:dyDescent="0.3">
      <c r="A15" s="32"/>
      <c r="B15" s="12" t="s">
        <v>27</v>
      </c>
      <c r="C15" s="2"/>
      <c r="D15" s="1"/>
      <c r="E15" s="1"/>
      <c r="F15" s="33"/>
    </row>
    <row r="16" spans="1:22" s="10" customFormat="1" x14ac:dyDescent="0.3">
      <c r="A16" s="32"/>
      <c r="B16" s="1"/>
      <c r="C16" s="2"/>
      <c r="D16" s="1"/>
      <c r="E16" s="19" t="s">
        <v>33</v>
      </c>
      <c r="F16" s="33"/>
    </row>
    <row r="17" spans="1:6" s="10" customFormat="1" ht="29.25" customHeight="1" thickBot="1" x14ac:dyDescent="0.35">
      <c r="A17" s="34"/>
      <c r="B17" s="35"/>
      <c r="C17" s="36"/>
      <c r="D17" s="37"/>
      <c r="E17" s="37"/>
      <c r="F17" s="38"/>
    </row>
    <row r="18" spans="1:6" x14ac:dyDescent="0.3">
      <c r="B18" s="6"/>
    </row>
  </sheetData>
  <mergeCells count="17">
    <mergeCell ref="L3:V3"/>
    <mergeCell ref="L6:V6"/>
    <mergeCell ref="L9:V9"/>
    <mergeCell ref="L12:V12"/>
    <mergeCell ref="L13:V13"/>
    <mergeCell ref="L7:V7"/>
    <mergeCell ref="L10:V10"/>
    <mergeCell ref="L4:V4"/>
    <mergeCell ref="B11:E11"/>
    <mergeCell ref="B12:B13"/>
    <mergeCell ref="B14:E14"/>
    <mergeCell ref="B9:B10"/>
    <mergeCell ref="B1:E2"/>
    <mergeCell ref="B3:B4"/>
    <mergeCell ref="B5:E5"/>
    <mergeCell ref="B6:B7"/>
    <mergeCell ref="B8:E8"/>
  </mergeCells>
  <pageMargins left="0.70866141732283472" right="0.70866141732283472" top="0.74803149606299213" bottom="0.74803149606299213" header="0.31496062992125984" footer="0.31496062992125984"/>
  <pageSetup paperSize="9" scale="5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workbookViewId="0">
      <selection activeCell="C13" sqref="C13"/>
    </sheetView>
  </sheetViews>
  <sheetFormatPr defaultRowHeight="14.4" x14ac:dyDescent="0.3"/>
  <cols>
    <col min="1" max="1" width="7.88671875" customWidth="1"/>
    <col min="2" max="2" width="30.109375" customWidth="1"/>
    <col min="3" max="3" width="41.33203125" style="7" customWidth="1"/>
    <col min="4" max="5" width="42.109375" customWidth="1"/>
  </cols>
  <sheetData>
    <row r="1" spans="1:22" s="3" customFormat="1" ht="42" customHeight="1" x14ac:dyDescent="0.3">
      <c r="A1" s="28"/>
      <c r="B1" s="60" t="s">
        <v>19</v>
      </c>
      <c r="C1" s="60"/>
      <c r="D1" s="60"/>
      <c r="E1" s="60"/>
      <c r="F1" s="29"/>
    </row>
    <row r="2" spans="1:22" s="3" customFormat="1" ht="31.5" customHeight="1" thickBot="1" x14ac:dyDescent="0.35">
      <c r="A2" s="30"/>
      <c r="B2" s="61"/>
      <c r="C2" s="61"/>
      <c r="D2" s="61"/>
      <c r="E2" s="61"/>
      <c r="F2" s="31"/>
    </row>
    <row r="3" spans="1:22" s="10" customFormat="1" ht="40.5" customHeight="1" thickBot="1" x14ac:dyDescent="0.4">
      <c r="A3" s="32"/>
      <c r="B3" s="62" t="s">
        <v>1</v>
      </c>
      <c r="C3" s="13" t="s">
        <v>2</v>
      </c>
      <c r="D3" s="14" t="s">
        <v>3</v>
      </c>
      <c r="E3" s="14" t="s">
        <v>4</v>
      </c>
      <c r="F3" s="33"/>
      <c r="G3" s="8"/>
      <c r="H3" s="8"/>
      <c r="I3" s="8"/>
      <c r="J3" s="9"/>
      <c r="L3" s="54"/>
      <c r="M3" s="55"/>
      <c r="N3" s="55"/>
      <c r="O3" s="55"/>
      <c r="P3" s="55"/>
      <c r="Q3" s="55"/>
      <c r="R3" s="55"/>
      <c r="S3" s="55"/>
      <c r="T3" s="55"/>
      <c r="U3" s="56"/>
      <c r="V3" s="56"/>
    </row>
    <row r="4" spans="1:22" s="11" customFormat="1" ht="67.5" customHeight="1" thickBot="1" x14ac:dyDescent="0.35">
      <c r="A4" s="30"/>
      <c r="B4" s="53"/>
      <c r="C4" s="4">
        <v>3268251.97</v>
      </c>
      <c r="D4" s="4">
        <v>2945554.85</v>
      </c>
      <c r="E4" s="24"/>
      <c r="F4" s="31"/>
      <c r="G4" s="3"/>
      <c r="H4" s="3"/>
      <c r="I4" s="3"/>
      <c r="L4" s="57"/>
      <c r="M4" s="57"/>
      <c r="N4" s="57"/>
      <c r="O4" s="57"/>
      <c r="P4" s="57"/>
      <c r="Q4" s="57"/>
      <c r="R4" s="57"/>
      <c r="S4" s="57"/>
      <c r="T4" s="57"/>
      <c r="U4" s="58"/>
      <c r="V4" s="58"/>
    </row>
    <row r="5" spans="1:22" s="3" customFormat="1" ht="68.25" customHeight="1" thickBot="1" x14ac:dyDescent="0.35">
      <c r="A5" s="30"/>
      <c r="B5" s="49" t="s">
        <v>5</v>
      </c>
      <c r="C5" s="50"/>
      <c r="D5" s="50"/>
      <c r="E5" s="51"/>
      <c r="F5" s="31"/>
    </row>
    <row r="6" spans="1:22" s="10" customFormat="1" ht="40.5" customHeight="1" thickTop="1" thickBot="1" x14ac:dyDescent="0.4">
      <c r="A6" s="32"/>
      <c r="B6" s="52" t="s">
        <v>6</v>
      </c>
      <c r="C6" s="16" t="s">
        <v>2</v>
      </c>
      <c r="D6" s="15" t="s">
        <v>3</v>
      </c>
      <c r="E6" s="13" t="s">
        <v>4</v>
      </c>
      <c r="F6" s="33"/>
      <c r="G6" s="8"/>
      <c r="H6" s="8"/>
      <c r="I6" s="8"/>
      <c r="J6" s="9"/>
      <c r="L6" s="54"/>
      <c r="M6" s="55"/>
      <c r="N6" s="55"/>
      <c r="O6" s="55"/>
      <c r="P6" s="55"/>
      <c r="Q6" s="55"/>
      <c r="R6" s="55"/>
      <c r="S6" s="55"/>
      <c r="T6" s="55"/>
      <c r="U6" s="56"/>
      <c r="V6" s="56"/>
    </row>
    <row r="7" spans="1:22" s="11" customFormat="1" ht="69.75" customHeight="1" thickBot="1" x14ac:dyDescent="0.35">
      <c r="A7" s="30"/>
      <c r="B7" s="53"/>
      <c r="C7" s="4">
        <f>536000*1.32893</f>
        <v>712306.48</v>
      </c>
      <c r="D7" s="4">
        <f>535925.39*1.32893</f>
        <v>712207.32853269996</v>
      </c>
      <c r="E7" s="24" t="s">
        <v>31</v>
      </c>
      <c r="F7" s="31"/>
      <c r="G7" s="3"/>
      <c r="H7" s="3"/>
      <c r="I7" s="3"/>
      <c r="L7" s="57"/>
      <c r="M7" s="57"/>
      <c r="N7" s="57"/>
      <c r="O7" s="57"/>
      <c r="P7" s="57"/>
      <c r="Q7" s="57"/>
      <c r="R7" s="57"/>
      <c r="S7" s="57"/>
      <c r="T7" s="57"/>
      <c r="U7" s="58"/>
      <c r="V7" s="58"/>
    </row>
    <row r="8" spans="1:22" s="3" customFormat="1" ht="65.25" customHeight="1" thickBot="1" x14ac:dyDescent="0.35">
      <c r="A8" s="30"/>
      <c r="B8" s="49" t="s">
        <v>7</v>
      </c>
      <c r="C8" s="50"/>
      <c r="D8" s="50"/>
      <c r="E8" s="51"/>
      <c r="F8" s="31"/>
    </row>
    <row r="9" spans="1:22" s="10" customFormat="1" ht="40.5" customHeight="1" thickTop="1" thickBot="1" x14ac:dyDescent="0.4">
      <c r="A9" s="32"/>
      <c r="B9" s="52" t="s">
        <v>8</v>
      </c>
      <c r="C9" s="16" t="s">
        <v>2</v>
      </c>
      <c r="D9" s="15" t="s">
        <v>3</v>
      </c>
      <c r="E9" s="13" t="s">
        <v>4</v>
      </c>
      <c r="F9" s="33"/>
      <c r="G9" s="8"/>
      <c r="H9" s="8"/>
      <c r="I9" s="8"/>
      <c r="J9" s="9"/>
      <c r="L9" s="54"/>
      <c r="M9" s="55"/>
      <c r="N9" s="55"/>
      <c r="O9" s="55"/>
      <c r="P9" s="55"/>
      <c r="Q9" s="55"/>
      <c r="R9" s="55"/>
      <c r="S9" s="55"/>
      <c r="T9" s="55"/>
      <c r="U9" s="56"/>
      <c r="V9" s="56"/>
    </row>
    <row r="10" spans="1:22" s="11" customFormat="1" ht="66" customHeight="1" thickBot="1" x14ac:dyDescent="0.35">
      <c r="A10" s="30"/>
      <c r="B10" s="53"/>
      <c r="C10" s="4">
        <v>873713.26</v>
      </c>
      <c r="D10" s="4">
        <v>782752.03</v>
      </c>
      <c r="E10" s="5"/>
      <c r="F10" s="31"/>
      <c r="G10" s="3"/>
      <c r="H10" s="3"/>
      <c r="I10" s="3"/>
      <c r="L10" s="57"/>
      <c r="M10" s="57"/>
      <c r="N10" s="57"/>
      <c r="O10" s="57"/>
      <c r="P10" s="57"/>
      <c r="Q10" s="57"/>
      <c r="R10" s="57"/>
      <c r="S10" s="57"/>
      <c r="T10" s="57"/>
      <c r="U10" s="58"/>
      <c r="V10" s="58"/>
    </row>
    <row r="11" spans="1:22" s="3" customFormat="1" ht="65.25" customHeight="1" thickBot="1" x14ac:dyDescent="0.35">
      <c r="A11" s="30"/>
      <c r="B11" s="49" t="s">
        <v>30</v>
      </c>
      <c r="C11" s="50"/>
      <c r="D11" s="50"/>
      <c r="E11" s="51"/>
      <c r="F11" s="31"/>
    </row>
    <row r="12" spans="1:22" s="10" customFormat="1" ht="40.5" customHeight="1" thickBot="1" x14ac:dyDescent="0.4">
      <c r="A12" s="32"/>
      <c r="B12" s="59" t="s">
        <v>9</v>
      </c>
      <c r="C12" s="13" t="s">
        <v>2</v>
      </c>
      <c r="D12" s="13" t="s">
        <v>3</v>
      </c>
      <c r="E12" s="13" t="s">
        <v>4</v>
      </c>
      <c r="F12" s="33"/>
      <c r="G12" s="8"/>
      <c r="H12" s="8"/>
      <c r="I12" s="8"/>
      <c r="J12" s="9"/>
      <c r="L12" s="54"/>
      <c r="M12" s="54"/>
      <c r="N12" s="54"/>
      <c r="O12" s="54"/>
      <c r="P12" s="54"/>
      <c r="Q12" s="54"/>
      <c r="R12" s="54"/>
      <c r="S12" s="54"/>
      <c r="T12" s="54"/>
      <c r="U12" s="54"/>
      <c r="V12" s="54"/>
    </row>
    <row r="13" spans="1:22" s="11" customFormat="1" ht="60.75" customHeight="1" x14ac:dyDescent="0.3">
      <c r="A13" s="30"/>
      <c r="B13" s="59"/>
      <c r="C13" s="26">
        <f>28000*1.32893</f>
        <v>37210.04</v>
      </c>
      <c r="D13" s="26">
        <f>(16000+8000)*1.32893</f>
        <v>31894.32</v>
      </c>
      <c r="E13" s="27"/>
      <c r="F13" s="31"/>
      <c r="G13" s="3"/>
      <c r="H13" s="3"/>
      <c r="I13" s="3"/>
      <c r="L13" s="57"/>
      <c r="M13" s="57"/>
      <c r="N13" s="57"/>
      <c r="O13" s="57"/>
      <c r="P13" s="57"/>
      <c r="Q13" s="57"/>
      <c r="R13" s="57"/>
      <c r="S13" s="57"/>
      <c r="T13" s="57"/>
      <c r="U13" s="58"/>
      <c r="V13" s="58"/>
    </row>
    <row r="14" spans="1:22" s="10" customFormat="1" ht="87" customHeight="1" thickBot="1" x14ac:dyDescent="0.35">
      <c r="A14" s="32"/>
      <c r="B14" s="63" t="s">
        <v>29</v>
      </c>
      <c r="C14" s="64"/>
      <c r="D14" s="64"/>
      <c r="E14" s="65"/>
      <c r="F14" s="33"/>
    </row>
    <row r="15" spans="1:22" s="10" customFormat="1" ht="15" thickTop="1" x14ac:dyDescent="0.3">
      <c r="A15" s="32"/>
      <c r="B15" s="12" t="s">
        <v>27</v>
      </c>
      <c r="C15" s="2"/>
      <c r="D15" s="1"/>
      <c r="E15" s="1"/>
      <c r="F15" s="33"/>
    </row>
    <row r="16" spans="1:22" s="10" customFormat="1" x14ac:dyDescent="0.3">
      <c r="A16" s="32"/>
      <c r="B16" s="1"/>
      <c r="C16" s="2"/>
      <c r="D16" s="1"/>
      <c r="E16" s="19" t="s">
        <v>32</v>
      </c>
      <c r="F16" s="33"/>
    </row>
    <row r="17" spans="1:6" s="10" customFormat="1" ht="29.25" customHeight="1" thickBot="1" x14ac:dyDescent="0.35">
      <c r="A17" s="34"/>
      <c r="B17" s="35"/>
      <c r="C17" s="36"/>
      <c r="D17" s="37"/>
      <c r="E17" s="37"/>
      <c r="F17" s="38"/>
    </row>
    <row r="18" spans="1:6" x14ac:dyDescent="0.3">
      <c r="B18" s="6"/>
    </row>
  </sheetData>
  <mergeCells count="17">
    <mergeCell ref="L3:V3"/>
    <mergeCell ref="L6:V6"/>
    <mergeCell ref="L9:V9"/>
    <mergeCell ref="L12:V12"/>
    <mergeCell ref="L13:V13"/>
    <mergeCell ref="L7:V7"/>
    <mergeCell ref="L10:V10"/>
    <mergeCell ref="L4:V4"/>
    <mergeCell ref="B11:E11"/>
    <mergeCell ref="B12:B13"/>
    <mergeCell ref="B14:E14"/>
    <mergeCell ref="B1:E2"/>
    <mergeCell ref="B3:B4"/>
    <mergeCell ref="B5:E5"/>
    <mergeCell ref="B6:B7"/>
    <mergeCell ref="B8:E8"/>
    <mergeCell ref="B9:B10"/>
  </mergeCells>
  <pageMargins left="0.70866141732283472" right="0.70866141732283472" top="0.74803149606299213" bottom="0.74803149606299213" header="0.31496062992125984" footer="0.31496062992125984"/>
  <pageSetup paperSize="9"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workbookViewId="0">
      <selection activeCell="C13" sqref="C13"/>
    </sheetView>
  </sheetViews>
  <sheetFormatPr defaultRowHeight="14.4" x14ac:dyDescent="0.3"/>
  <cols>
    <col min="1" max="1" width="7.88671875" customWidth="1"/>
    <col min="2" max="2" width="30.109375" customWidth="1"/>
    <col min="3" max="3" width="41.33203125" style="7" customWidth="1"/>
    <col min="4" max="5" width="42.109375" customWidth="1"/>
  </cols>
  <sheetData>
    <row r="1" spans="1:22" s="3" customFormat="1" ht="42" customHeight="1" x14ac:dyDescent="0.3">
      <c r="A1" s="28"/>
      <c r="B1" s="60" t="s">
        <v>16</v>
      </c>
      <c r="C1" s="60"/>
      <c r="D1" s="60"/>
      <c r="E1" s="60"/>
      <c r="F1" s="29"/>
    </row>
    <row r="2" spans="1:22" s="3" customFormat="1" ht="31.5" customHeight="1" thickBot="1" x14ac:dyDescent="0.35">
      <c r="A2" s="30"/>
      <c r="B2" s="61"/>
      <c r="C2" s="61"/>
      <c r="D2" s="61"/>
      <c r="E2" s="61"/>
      <c r="F2" s="31"/>
    </row>
    <row r="3" spans="1:22" s="10" customFormat="1" ht="40.5" customHeight="1" thickBot="1" x14ac:dyDescent="0.4">
      <c r="A3" s="32"/>
      <c r="B3" s="62" t="s">
        <v>1</v>
      </c>
      <c r="C3" s="13" t="s">
        <v>2</v>
      </c>
      <c r="D3" s="14" t="s">
        <v>3</v>
      </c>
      <c r="E3" s="14" t="s">
        <v>4</v>
      </c>
      <c r="F3" s="33"/>
      <c r="G3" s="8"/>
      <c r="H3" s="8"/>
      <c r="I3" s="8"/>
      <c r="J3" s="9"/>
      <c r="L3" s="54"/>
      <c r="M3" s="55"/>
      <c r="N3" s="55"/>
      <c r="O3" s="55"/>
      <c r="P3" s="55"/>
      <c r="Q3" s="55"/>
      <c r="R3" s="55"/>
      <c r="S3" s="55"/>
      <c r="T3" s="55"/>
      <c r="U3" s="56"/>
      <c r="V3" s="56"/>
    </row>
    <row r="4" spans="1:22" s="11" customFormat="1" ht="67.5" customHeight="1" thickBot="1" x14ac:dyDescent="0.35">
      <c r="A4" s="30"/>
      <c r="B4" s="53"/>
      <c r="C4" s="4">
        <v>2797641.9</v>
      </c>
      <c r="D4" s="4">
        <v>2797641.9</v>
      </c>
      <c r="E4" s="17" t="s">
        <v>17</v>
      </c>
      <c r="F4" s="31"/>
      <c r="G4" s="3"/>
      <c r="H4" s="3"/>
      <c r="I4" s="3"/>
      <c r="L4" s="57"/>
      <c r="M4" s="57"/>
      <c r="N4" s="57"/>
      <c r="O4" s="57"/>
      <c r="P4" s="57"/>
      <c r="Q4" s="57"/>
      <c r="R4" s="57"/>
      <c r="S4" s="57"/>
      <c r="T4" s="57"/>
      <c r="U4" s="58"/>
      <c r="V4" s="58"/>
    </row>
    <row r="5" spans="1:22" s="3" customFormat="1" ht="68.25" customHeight="1" thickBot="1" x14ac:dyDescent="0.35">
      <c r="A5" s="30"/>
      <c r="B5" s="49" t="s">
        <v>5</v>
      </c>
      <c r="C5" s="50"/>
      <c r="D5" s="50"/>
      <c r="E5" s="51"/>
      <c r="F5" s="31"/>
    </row>
    <row r="6" spans="1:22" s="10" customFormat="1" ht="40.5" customHeight="1" thickTop="1" thickBot="1" x14ac:dyDescent="0.4">
      <c r="A6" s="32"/>
      <c r="B6" s="52" t="s">
        <v>6</v>
      </c>
      <c r="C6" s="16" t="s">
        <v>2</v>
      </c>
      <c r="D6" s="15" t="s">
        <v>3</v>
      </c>
      <c r="E6" s="13" t="s">
        <v>4</v>
      </c>
      <c r="F6" s="33"/>
      <c r="G6" s="8"/>
      <c r="H6" s="8"/>
      <c r="I6" s="8"/>
      <c r="J6" s="9"/>
      <c r="L6" s="54"/>
      <c r="M6" s="55"/>
      <c r="N6" s="55"/>
      <c r="O6" s="55"/>
      <c r="P6" s="55"/>
      <c r="Q6" s="55"/>
      <c r="R6" s="55"/>
      <c r="S6" s="55"/>
      <c r="T6" s="55"/>
      <c r="U6" s="56"/>
      <c r="V6" s="56"/>
    </row>
    <row r="7" spans="1:22" s="11" customFormat="1" ht="69.75" customHeight="1" thickBot="1" x14ac:dyDescent="0.35">
      <c r="A7" s="30"/>
      <c r="B7" s="53"/>
      <c r="C7" s="4">
        <f>602530.02*1.32893</f>
        <v>800720.21947859996</v>
      </c>
      <c r="D7" s="4">
        <f>588930.1*1.32893</f>
        <v>782646.87779299996</v>
      </c>
      <c r="E7" s="17" t="s">
        <v>31</v>
      </c>
      <c r="F7" s="31"/>
      <c r="G7" s="3"/>
      <c r="H7" s="3"/>
      <c r="I7" s="3"/>
      <c r="L7" s="57"/>
      <c r="M7" s="57"/>
      <c r="N7" s="57"/>
      <c r="O7" s="57"/>
      <c r="P7" s="57"/>
      <c r="Q7" s="57"/>
      <c r="R7" s="57"/>
      <c r="S7" s="57"/>
      <c r="T7" s="57"/>
      <c r="U7" s="58"/>
      <c r="V7" s="58"/>
    </row>
    <row r="8" spans="1:22" s="3" customFormat="1" ht="65.25" customHeight="1" thickBot="1" x14ac:dyDescent="0.35">
      <c r="A8" s="30"/>
      <c r="B8" s="49" t="s">
        <v>7</v>
      </c>
      <c r="C8" s="50"/>
      <c r="D8" s="50"/>
      <c r="E8" s="51"/>
      <c r="F8" s="31"/>
    </row>
    <row r="9" spans="1:22" s="10" customFormat="1" ht="40.5" customHeight="1" thickTop="1" thickBot="1" x14ac:dyDescent="0.4">
      <c r="A9" s="32"/>
      <c r="B9" s="52" t="s">
        <v>8</v>
      </c>
      <c r="C9" s="16" t="s">
        <v>2</v>
      </c>
      <c r="D9" s="15" t="s">
        <v>3</v>
      </c>
      <c r="E9" s="13" t="s">
        <v>4</v>
      </c>
      <c r="F9" s="33"/>
      <c r="G9" s="8"/>
      <c r="H9" s="8"/>
      <c r="I9" s="8"/>
      <c r="J9" s="9"/>
      <c r="L9" s="54"/>
      <c r="M9" s="55"/>
      <c r="N9" s="55"/>
      <c r="O9" s="55"/>
      <c r="P9" s="55"/>
      <c r="Q9" s="55"/>
      <c r="R9" s="55"/>
      <c r="S9" s="55"/>
      <c r="T9" s="55"/>
      <c r="U9" s="56"/>
      <c r="V9" s="56"/>
    </row>
    <row r="10" spans="1:22" s="11" customFormat="1" ht="66" customHeight="1" thickBot="1" x14ac:dyDescent="0.35">
      <c r="A10" s="30"/>
      <c r="B10" s="53"/>
      <c r="C10" s="4">
        <v>890408.42</v>
      </c>
      <c r="D10" s="4">
        <v>890408.42</v>
      </c>
      <c r="E10" s="5"/>
      <c r="F10" s="31"/>
      <c r="G10" s="3"/>
      <c r="H10" s="3"/>
      <c r="I10" s="3"/>
      <c r="L10" s="57"/>
      <c r="M10" s="57"/>
      <c r="N10" s="57"/>
      <c r="O10" s="57"/>
      <c r="P10" s="57"/>
      <c r="Q10" s="57"/>
      <c r="R10" s="57"/>
      <c r="S10" s="57"/>
      <c r="T10" s="57"/>
      <c r="U10" s="58"/>
      <c r="V10" s="58"/>
    </row>
    <row r="11" spans="1:22" s="3" customFormat="1" ht="65.25" customHeight="1" thickBot="1" x14ac:dyDescent="0.35">
      <c r="A11" s="30"/>
      <c r="B11" s="49" t="s">
        <v>30</v>
      </c>
      <c r="C11" s="50"/>
      <c r="D11" s="50"/>
      <c r="E11" s="51"/>
      <c r="F11" s="31"/>
    </row>
    <row r="12" spans="1:22" s="10" customFormat="1" ht="40.5" customHeight="1" thickBot="1" x14ac:dyDescent="0.4">
      <c r="A12" s="32"/>
      <c r="B12" s="59" t="s">
        <v>9</v>
      </c>
      <c r="C12" s="13" t="s">
        <v>2</v>
      </c>
      <c r="D12" s="13" t="s">
        <v>3</v>
      </c>
      <c r="E12" s="13" t="s">
        <v>4</v>
      </c>
      <c r="F12" s="33"/>
      <c r="G12" s="8"/>
      <c r="H12" s="8"/>
      <c r="I12" s="8"/>
      <c r="J12" s="9"/>
      <c r="L12" s="54"/>
      <c r="M12" s="54"/>
      <c r="N12" s="54"/>
      <c r="O12" s="54"/>
      <c r="P12" s="54"/>
      <c r="Q12" s="54"/>
      <c r="R12" s="54"/>
      <c r="S12" s="54"/>
      <c r="T12" s="54"/>
      <c r="U12" s="54"/>
      <c r="V12" s="54"/>
    </row>
    <row r="13" spans="1:22" s="11" customFormat="1" ht="60.75" customHeight="1" x14ac:dyDescent="0.3">
      <c r="A13" s="30"/>
      <c r="B13" s="59"/>
      <c r="C13" s="26">
        <f>16667.67*1.32893</f>
        <v>22150.166693099996</v>
      </c>
      <c r="D13" s="26">
        <v>0</v>
      </c>
      <c r="E13" s="27"/>
      <c r="F13" s="31"/>
      <c r="G13" s="3"/>
      <c r="H13" s="3"/>
      <c r="I13" s="3"/>
      <c r="L13" s="57"/>
      <c r="M13" s="57"/>
      <c r="N13" s="57"/>
      <c r="O13" s="57"/>
      <c r="P13" s="57"/>
      <c r="Q13" s="57"/>
      <c r="R13" s="57"/>
      <c r="S13" s="57"/>
      <c r="T13" s="57"/>
      <c r="U13" s="58"/>
      <c r="V13" s="58"/>
    </row>
    <row r="14" spans="1:22" s="10" customFormat="1" ht="87" customHeight="1" x14ac:dyDescent="0.3">
      <c r="A14" s="32"/>
      <c r="B14" s="49" t="s">
        <v>18</v>
      </c>
      <c r="C14" s="50"/>
      <c r="D14" s="50"/>
      <c r="E14" s="51"/>
      <c r="F14" s="33"/>
    </row>
    <row r="15" spans="1:22" s="10" customFormat="1" x14ac:dyDescent="0.3">
      <c r="A15" s="32"/>
      <c r="B15" s="12" t="s">
        <v>27</v>
      </c>
      <c r="C15" s="2"/>
      <c r="D15" s="1"/>
      <c r="E15" s="1"/>
      <c r="F15" s="33"/>
    </row>
    <row r="16" spans="1:22" s="10" customFormat="1" x14ac:dyDescent="0.3">
      <c r="A16" s="32"/>
      <c r="B16" s="1"/>
      <c r="C16" s="2"/>
      <c r="D16" s="1"/>
      <c r="E16" s="19" t="s">
        <v>32</v>
      </c>
      <c r="F16" s="33"/>
    </row>
    <row r="17" spans="1:6" s="10" customFormat="1" ht="29.25" customHeight="1" thickBot="1" x14ac:dyDescent="0.35">
      <c r="A17" s="34"/>
      <c r="B17" s="35"/>
      <c r="C17" s="36"/>
      <c r="D17" s="37"/>
      <c r="E17" s="37"/>
      <c r="F17" s="38"/>
    </row>
    <row r="18" spans="1:6" x14ac:dyDescent="0.3">
      <c r="B18" s="6"/>
    </row>
  </sheetData>
  <mergeCells count="17">
    <mergeCell ref="L3:V3"/>
    <mergeCell ref="L6:V6"/>
    <mergeCell ref="L9:V9"/>
    <mergeCell ref="L12:V12"/>
    <mergeCell ref="L13:V13"/>
    <mergeCell ref="L7:V7"/>
    <mergeCell ref="L10:V10"/>
    <mergeCell ref="L4:V4"/>
    <mergeCell ref="B11:E11"/>
    <mergeCell ref="B12:B13"/>
    <mergeCell ref="B14:E14"/>
    <mergeCell ref="B1:E2"/>
    <mergeCell ref="B3:B4"/>
    <mergeCell ref="B5:E5"/>
    <mergeCell ref="B6:B7"/>
    <mergeCell ref="B8:E8"/>
    <mergeCell ref="B9:B10"/>
  </mergeCells>
  <pageMargins left="0.70866141732283472" right="0.70866141732283472" top="0.74803149606299213" bottom="0.74803149606299213" header="0.31496062992125984" footer="0.31496062992125984"/>
  <pageSetup paperSize="9" scale="5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workbookViewId="0">
      <selection activeCell="B1" sqref="B1:E2"/>
    </sheetView>
  </sheetViews>
  <sheetFormatPr defaultRowHeight="14.4" x14ac:dyDescent="0.3"/>
  <cols>
    <col min="1" max="1" width="7.88671875" customWidth="1"/>
    <col min="2" max="2" width="30.109375" customWidth="1"/>
    <col min="3" max="3" width="41.33203125" style="7" customWidth="1"/>
    <col min="4" max="5" width="42.109375" customWidth="1"/>
  </cols>
  <sheetData>
    <row r="1" spans="1:22" s="3" customFormat="1" ht="42" customHeight="1" x14ac:dyDescent="0.3">
      <c r="A1" s="28"/>
      <c r="B1" s="60" t="s">
        <v>14</v>
      </c>
      <c r="C1" s="60"/>
      <c r="D1" s="60"/>
      <c r="E1" s="60"/>
      <c r="F1" s="29"/>
    </row>
    <row r="2" spans="1:22" s="3" customFormat="1" ht="31.5" customHeight="1" thickBot="1" x14ac:dyDescent="0.35">
      <c r="A2" s="30"/>
      <c r="B2" s="61"/>
      <c r="C2" s="61"/>
      <c r="D2" s="61"/>
      <c r="E2" s="61"/>
      <c r="F2" s="31"/>
    </row>
    <row r="3" spans="1:22" s="10" customFormat="1" ht="40.5" customHeight="1" thickBot="1" x14ac:dyDescent="0.4">
      <c r="A3" s="32"/>
      <c r="B3" s="62" t="s">
        <v>1</v>
      </c>
      <c r="C3" s="13" t="s">
        <v>2</v>
      </c>
      <c r="D3" s="14" t="s">
        <v>3</v>
      </c>
      <c r="E3" s="14" t="s">
        <v>4</v>
      </c>
      <c r="F3" s="33"/>
      <c r="G3" s="8"/>
      <c r="H3" s="8"/>
      <c r="I3" s="8"/>
      <c r="J3" s="9"/>
      <c r="L3" s="54"/>
      <c r="M3" s="55"/>
      <c r="N3" s="55"/>
      <c r="O3" s="55"/>
      <c r="P3" s="55"/>
      <c r="Q3" s="55"/>
      <c r="R3" s="55"/>
      <c r="S3" s="55"/>
      <c r="T3" s="55"/>
      <c r="U3" s="56"/>
      <c r="V3" s="56"/>
    </row>
    <row r="4" spans="1:22" s="11" customFormat="1" ht="67.5" customHeight="1" thickBot="1" x14ac:dyDescent="0.35">
      <c r="A4" s="30"/>
      <c r="B4" s="53"/>
      <c r="C4" s="4">
        <v>2797641.9</v>
      </c>
      <c r="D4" s="4">
        <v>2797641.9</v>
      </c>
      <c r="E4" s="24" t="s">
        <v>15</v>
      </c>
      <c r="F4" s="31"/>
      <c r="G4" s="3"/>
      <c r="H4" s="3"/>
      <c r="I4" s="3"/>
      <c r="L4" s="57"/>
      <c r="M4" s="57"/>
      <c r="N4" s="57"/>
      <c r="O4" s="57"/>
      <c r="P4" s="57"/>
      <c r="Q4" s="57"/>
      <c r="R4" s="57"/>
      <c r="S4" s="57"/>
      <c r="T4" s="57"/>
      <c r="U4" s="58"/>
      <c r="V4" s="58"/>
    </row>
    <row r="5" spans="1:22" s="3" customFormat="1" ht="68.25" customHeight="1" thickBot="1" x14ac:dyDescent="0.35">
      <c r="A5" s="30"/>
      <c r="B5" s="49" t="s">
        <v>5</v>
      </c>
      <c r="C5" s="50"/>
      <c r="D5" s="50"/>
      <c r="E5" s="51"/>
      <c r="F5" s="31"/>
    </row>
    <row r="6" spans="1:22" s="10" customFormat="1" ht="40.5" customHeight="1" thickTop="1" thickBot="1" x14ac:dyDescent="0.4">
      <c r="A6" s="32"/>
      <c r="B6" s="52" t="s">
        <v>6</v>
      </c>
      <c r="C6" s="16" t="s">
        <v>2</v>
      </c>
      <c r="D6" s="15" t="s">
        <v>3</v>
      </c>
      <c r="E6" s="13" t="s">
        <v>4</v>
      </c>
      <c r="F6" s="33"/>
      <c r="G6" s="8"/>
      <c r="H6" s="8"/>
      <c r="I6" s="8"/>
      <c r="J6" s="9"/>
      <c r="L6" s="54"/>
      <c r="M6" s="55"/>
      <c r="N6" s="55"/>
      <c r="O6" s="55"/>
      <c r="P6" s="55"/>
      <c r="Q6" s="55"/>
      <c r="R6" s="55"/>
      <c r="S6" s="55"/>
      <c r="T6" s="55"/>
      <c r="U6" s="56"/>
      <c r="V6" s="56"/>
    </row>
    <row r="7" spans="1:22" s="11" customFormat="1" ht="69.75" customHeight="1" thickBot="1" x14ac:dyDescent="0.35">
      <c r="A7" s="30"/>
      <c r="B7" s="53"/>
      <c r="C7" s="4">
        <f>599082.51*1.32893</f>
        <v>796138.72001429996</v>
      </c>
      <c r="D7" s="4">
        <f>579353.99*1.32893</f>
        <v>769920.89793069998</v>
      </c>
      <c r="E7" s="17" t="s">
        <v>31</v>
      </c>
      <c r="F7" s="31"/>
      <c r="G7" s="3"/>
      <c r="H7" s="3"/>
      <c r="I7" s="3"/>
      <c r="L7" s="57"/>
      <c r="M7" s="57"/>
      <c r="N7" s="57"/>
      <c r="O7" s="57"/>
      <c r="P7" s="57"/>
      <c r="Q7" s="57"/>
      <c r="R7" s="57"/>
      <c r="S7" s="57"/>
      <c r="T7" s="57"/>
      <c r="U7" s="58"/>
      <c r="V7" s="58"/>
    </row>
    <row r="8" spans="1:22" s="3" customFormat="1" ht="65.25" customHeight="1" thickBot="1" x14ac:dyDescent="0.35">
      <c r="A8" s="30"/>
      <c r="B8" s="49" t="s">
        <v>7</v>
      </c>
      <c r="C8" s="50"/>
      <c r="D8" s="50"/>
      <c r="E8" s="51"/>
      <c r="F8" s="31"/>
    </row>
    <row r="9" spans="1:22" s="10" customFormat="1" ht="40.5" customHeight="1" thickTop="1" thickBot="1" x14ac:dyDescent="0.4">
      <c r="A9" s="32"/>
      <c r="B9" s="52" t="s">
        <v>8</v>
      </c>
      <c r="C9" s="16" t="s">
        <v>2</v>
      </c>
      <c r="D9" s="15" t="s">
        <v>3</v>
      </c>
      <c r="E9" s="13" t="s">
        <v>4</v>
      </c>
      <c r="F9" s="33"/>
      <c r="G9" s="8"/>
      <c r="H9" s="8"/>
      <c r="I9" s="8"/>
      <c r="J9" s="9"/>
      <c r="L9" s="54"/>
      <c r="M9" s="55"/>
      <c r="N9" s="55"/>
      <c r="O9" s="55"/>
      <c r="P9" s="55"/>
      <c r="Q9" s="55"/>
      <c r="R9" s="55"/>
      <c r="S9" s="55"/>
      <c r="T9" s="55"/>
      <c r="U9" s="56"/>
      <c r="V9" s="56"/>
    </row>
    <row r="10" spans="1:22" s="11" customFormat="1" ht="66" customHeight="1" thickBot="1" x14ac:dyDescent="0.35">
      <c r="A10" s="30"/>
      <c r="B10" s="53"/>
      <c r="C10" s="4">
        <v>929363.79</v>
      </c>
      <c r="D10" s="4">
        <v>929363.79</v>
      </c>
      <c r="E10" s="5"/>
      <c r="F10" s="31"/>
      <c r="G10" s="3"/>
      <c r="H10" s="3"/>
      <c r="I10" s="3"/>
      <c r="L10" s="57"/>
      <c r="M10" s="57"/>
      <c r="N10" s="57"/>
      <c r="O10" s="57"/>
      <c r="P10" s="57"/>
      <c r="Q10" s="57"/>
      <c r="R10" s="57"/>
      <c r="S10" s="57"/>
      <c r="T10" s="57"/>
      <c r="U10" s="58"/>
      <c r="V10" s="58"/>
    </row>
    <row r="11" spans="1:22" s="3" customFormat="1" ht="65.25" customHeight="1" thickBot="1" x14ac:dyDescent="0.35">
      <c r="A11" s="30"/>
      <c r="B11" s="49" t="s">
        <v>30</v>
      </c>
      <c r="C11" s="50"/>
      <c r="D11" s="50"/>
      <c r="E11" s="51"/>
      <c r="F11" s="31"/>
    </row>
    <row r="12" spans="1:22" s="10" customFormat="1" ht="40.5" customHeight="1" thickBot="1" x14ac:dyDescent="0.4">
      <c r="A12" s="32"/>
      <c r="B12" s="59" t="s">
        <v>9</v>
      </c>
      <c r="C12" s="13" t="s">
        <v>2</v>
      </c>
      <c r="D12" s="13" t="s">
        <v>3</v>
      </c>
      <c r="E12" s="13" t="s">
        <v>4</v>
      </c>
      <c r="F12" s="33"/>
      <c r="G12" s="8"/>
      <c r="H12" s="8"/>
      <c r="I12" s="8"/>
      <c r="J12" s="9"/>
      <c r="L12" s="54"/>
      <c r="M12" s="54"/>
      <c r="N12" s="54"/>
      <c r="O12" s="54"/>
      <c r="P12" s="54"/>
      <c r="Q12" s="54"/>
      <c r="R12" s="54"/>
      <c r="S12" s="54"/>
      <c r="T12" s="54"/>
      <c r="U12" s="54"/>
      <c r="V12" s="54"/>
    </row>
    <row r="13" spans="1:22" s="11" customFormat="1" ht="60.75" customHeight="1" x14ac:dyDescent="0.3">
      <c r="A13" s="30"/>
      <c r="B13" s="59"/>
      <c r="C13" s="20">
        <f>257659.13*1.32893</f>
        <v>342410.94763090002</v>
      </c>
      <c r="D13" s="21">
        <f>245270.46*1.32893</f>
        <v>325947.27240779996</v>
      </c>
      <c r="E13" s="22"/>
      <c r="F13" s="31"/>
      <c r="G13" s="3"/>
      <c r="H13" s="3"/>
      <c r="I13" s="3"/>
      <c r="L13" s="57"/>
      <c r="M13" s="57"/>
      <c r="N13" s="57"/>
      <c r="O13" s="57"/>
      <c r="P13" s="57"/>
      <c r="Q13" s="57"/>
      <c r="R13" s="57"/>
      <c r="S13" s="57"/>
      <c r="T13" s="57"/>
      <c r="U13" s="58"/>
      <c r="V13" s="58"/>
    </row>
    <row r="14" spans="1:22" s="10" customFormat="1" ht="87" customHeight="1" x14ac:dyDescent="0.3">
      <c r="A14" s="32"/>
      <c r="B14" s="49" t="s">
        <v>10</v>
      </c>
      <c r="C14" s="50"/>
      <c r="D14" s="50"/>
      <c r="E14" s="51"/>
      <c r="F14" s="33"/>
    </row>
    <row r="15" spans="1:22" s="10" customFormat="1" x14ac:dyDescent="0.3">
      <c r="A15" s="32"/>
      <c r="B15" s="12" t="s">
        <v>27</v>
      </c>
      <c r="C15" s="2"/>
      <c r="D15" s="1"/>
      <c r="E15" s="1"/>
      <c r="F15" s="33"/>
    </row>
    <row r="16" spans="1:22" s="10" customFormat="1" x14ac:dyDescent="0.3">
      <c r="A16" s="32"/>
      <c r="B16" s="1"/>
      <c r="C16" s="2"/>
      <c r="D16" s="1"/>
      <c r="E16" s="19" t="s">
        <v>32</v>
      </c>
      <c r="F16" s="33"/>
    </row>
    <row r="17" spans="1:6" s="10" customFormat="1" ht="29.25" customHeight="1" thickBot="1" x14ac:dyDescent="0.35">
      <c r="A17" s="34"/>
      <c r="B17" s="35"/>
      <c r="C17" s="36"/>
      <c r="D17" s="37"/>
      <c r="E17" s="37"/>
      <c r="F17" s="38"/>
    </row>
    <row r="18" spans="1:6" x14ac:dyDescent="0.3">
      <c r="B18" s="6"/>
    </row>
  </sheetData>
  <mergeCells count="17">
    <mergeCell ref="L3:V3"/>
    <mergeCell ref="L6:V6"/>
    <mergeCell ref="L9:V9"/>
    <mergeCell ref="L12:V12"/>
    <mergeCell ref="L13:V13"/>
    <mergeCell ref="L7:V7"/>
    <mergeCell ref="L10:V10"/>
    <mergeCell ref="L4:V4"/>
    <mergeCell ref="B11:E11"/>
    <mergeCell ref="B12:B13"/>
    <mergeCell ref="B14:E14"/>
    <mergeCell ref="B1:E2"/>
    <mergeCell ref="B3:B4"/>
    <mergeCell ref="B5:E5"/>
    <mergeCell ref="B6:B7"/>
    <mergeCell ref="B8:E8"/>
    <mergeCell ref="B9:B10"/>
  </mergeCells>
  <pageMargins left="0.70866141732283472" right="0.70866141732283472" top="0.74803149606299213" bottom="0.74803149606299213" header="0.31496062992125984" footer="0.31496062992125984"/>
  <pageSetup paperSize="9" scale="5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workbookViewId="0">
      <selection activeCell="B8" sqref="B8:E8"/>
    </sheetView>
  </sheetViews>
  <sheetFormatPr defaultRowHeight="14.4" x14ac:dyDescent="0.3"/>
  <cols>
    <col min="1" max="1" width="7.88671875" customWidth="1"/>
    <col min="2" max="2" width="30.109375" customWidth="1"/>
    <col min="3" max="3" width="41.33203125" style="7" customWidth="1"/>
    <col min="4" max="5" width="42.109375" customWidth="1"/>
  </cols>
  <sheetData>
    <row r="1" spans="1:22" s="3" customFormat="1" ht="42" customHeight="1" x14ac:dyDescent="0.3">
      <c r="A1" s="28"/>
      <c r="B1" s="60" t="s">
        <v>12</v>
      </c>
      <c r="C1" s="60"/>
      <c r="D1" s="60"/>
      <c r="E1" s="60"/>
      <c r="F1" s="29"/>
    </row>
    <row r="2" spans="1:22" s="3" customFormat="1" ht="31.5" customHeight="1" thickBot="1" x14ac:dyDescent="0.35">
      <c r="A2" s="30"/>
      <c r="B2" s="61"/>
      <c r="C2" s="61"/>
      <c r="D2" s="61"/>
      <c r="E2" s="61"/>
      <c r="F2" s="31"/>
    </row>
    <row r="3" spans="1:22" s="10" customFormat="1" ht="40.5" customHeight="1" thickBot="1" x14ac:dyDescent="0.4">
      <c r="A3" s="32"/>
      <c r="B3" s="62" t="s">
        <v>1</v>
      </c>
      <c r="C3" s="13" t="s">
        <v>2</v>
      </c>
      <c r="D3" s="14" t="s">
        <v>3</v>
      </c>
      <c r="E3" s="14" t="s">
        <v>4</v>
      </c>
      <c r="F3" s="33"/>
      <c r="G3" s="8"/>
      <c r="H3" s="8"/>
      <c r="I3" s="8"/>
      <c r="J3" s="9"/>
      <c r="L3" s="54"/>
      <c r="M3" s="55"/>
      <c r="N3" s="55"/>
      <c r="O3" s="55"/>
      <c r="P3" s="55"/>
      <c r="Q3" s="55"/>
      <c r="R3" s="55"/>
      <c r="S3" s="55"/>
      <c r="T3" s="55"/>
      <c r="U3" s="56"/>
      <c r="V3" s="56"/>
    </row>
    <row r="4" spans="1:22" s="11" customFormat="1" ht="67.5" customHeight="1" thickBot="1" x14ac:dyDescent="0.35">
      <c r="A4" s="30"/>
      <c r="B4" s="53"/>
      <c r="C4" s="4">
        <v>2635096.79</v>
      </c>
      <c r="D4" s="4">
        <v>2617597.92</v>
      </c>
      <c r="E4" s="17" t="s">
        <v>13</v>
      </c>
      <c r="F4" s="31"/>
      <c r="G4" s="3"/>
      <c r="H4" s="3"/>
      <c r="I4" s="3"/>
      <c r="L4" s="57"/>
      <c r="M4" s="57"/>
      <c r="N4" s="57"/>
      <c r="O4" s="57"/>
      <c r="P4" s="57"/>
      <c r="Q4" s="57"/>
      <c r="R4" s="57"/>
      <c r="S4" s="57"/>
      <c r="T4" s="57"/>
      <c r="U4" s="58"/>
      <c r="V4" s="58"/>
    </row>
    <row r="5" spans="1:22" s="3" customFormat="1" ht="68.25" customHeight="1" thickBot="1" x14ac:dyDescent="0.35">
      <c r="A5" s="30"/>
      <c r="B5" s="49" t="s">
        <v>5</v>
      </c>
      <c r="C5" s="50"/>
      <c r="D5" s="50"/>
      <c r="E5" s="51"/>
      <c r="F5" s="31"/>
    </row>
    <row r="6" spans="1:22" s="10" customFormat="1" ht="40.5" customHeight="1" thickTop="1" thickBot="1" x14ac:dyDescent="0.4">
      <c r="A6" s="32"/>
      <c r="B6" s="52" t="s">
        <v>6</v>
      </c>
      <c r="C6" s="16" t="s">
        <v>2</v>
      </c>
      <c r="D6" s="15" t="s">
        <v>3</v>
      </c>
      <c r="E6" s="13" t="s">
        <v>4</v>
      </c>
      <c r="F6" s="33"/>
      <c r="G6" s="8"/>
      <c r="H6" s="8"/>
      <c r="I6" s="8"/>
      <c r="J6" s="9"/>
      <c r="L6" s="54"/>
      <c r="M6" s="55"/>
      <c r="N6" s="55"/>
      <c r="O6" s="55"/>
      <c r="P6" s="55"/>
      <c r="Q6" s="55"/>
      <c r="R6" s="55"/>
      <c r="S6" s="55"/>
      <c r="T6" s="55"/>
      <c r="U6" s="56"/>
      <c r="V6" s="56"/>
    </row>
    <row r="7" spans="1:22" s="11" customFormat="1" ht="69.75" customHeight="1" thickBot="1" x14ac:dyDescent="0.35">
      <c r="A7" s="30"/>
      <c r="B7" s="53"/>
      <c r="C7" s="4">
        <f>595656.46*1.33093</f>
        <v>792777.05230779992</v>
      </c>
      <c r="D7" s="4">
        <f>576247.71*1.33093</f>
        <v>766945.36467029992</v>
      </c>
      <c r="E7" s="24" t="s">
        <v>31</v>
      </c>
      <c r="F7" s="31"/>
      <c r="G7" s="3"/>
      <c r="H7" s="3"/>
      <c r="I7" s="3"/>
      <c r="L7" s="57"/>
      <c r="M7" s="57"/>
      <c r="N7" s="57"/>
      <c r="O7" s="57"/>
      <c r="P7" s="57"/>
      <c r="Q7" s="57"/>
      <c r="R7" s="57"/>
      <c r="S7" s="57"/>
      <c r="T7" s="57"/>
      <c r="U7" s="58"/>
      <c r="V7" s="58"/>
    </row>
    <row r="8" spans="1:22" s="3" customFormat="1" ht="65.25" customHeight="1" thickBot="1" x14ac:dyDescent="0.35">
      <c r="A8" s="30"/>
      <c r="B8" s="49" t="s">
        <v>7</v>
      </c>
      <c r="C8" s="50"/>
      <c r="D8" s="50"/>
      <c r="E8" s="51"/>
      <c r="F8" s="31"/>
    </row>
    <row r="9" spans="1:22" s="10" customFormat="1" ht="40.5" customHeight="1" thickTop="1" thickBot="1" x14ac:dyDescent="0.4">
      <c r="A9" s="32"/>
      <c r="B9" s="52" t="s">
        <v>8</v>
      </c>
      <c r="C9" s="16" t="s">
        <v>2</v>
      </c>
      <c r="D9" s="15" t="s">
        <v>3</v>
      </c>
      <c r="E9" s="13" t="s">
        <v>4</v>
      </c>
      <c r="F9" s="33"/>
      <c r="G9" s="8"/>
      <c r="H9" s="8"/>
      <c r="I9" s="8"/>
      <c r="J9" s="9"/>
      <c r="L9" s="54"/>
      <c r="M9" s="55"/>
      <c r="N9" s="55"/>
      <c r="O9" s="55"/>
      <c r="P9" s="55"/>
      <c r="Q9" s="55"/>
      <c r="R9" s="55"/>
      <c r="S9" s="55"/>
      <c r="T9" s="55"/>
      <c r="U9" s="56"/>
      <c r="V9" s="56"/>
    </row>
    <row r="10" spans="1:22" s="11" customFormat="1" ht="66" customHeight="1" thickBot="1" x14ac:dyDescent="0.35">
      <c r="A10" s="30"/>
      <c r="B10" s="53"/>
      <c r="C10" s="4">
        <v>1029465.01</v>
      </c>
      <c r="D10" s="4">
        <v>917330.32</v>
      </c>
      <c r="E10" s="5"/>
      <c r="F10" s="31"/>
      <c r="G10" s="3"/>
      <c r="H10" s="3"/>
      <c r="I10" s="3"/>
      <c r="L10" s="57"/>
      <c r="M10" s="57"/>
      <c r="N10" s="57"/>
      <c r="O10" s="57"/>
      <c r="P10" s="57"/>
      <c r="Q10" s="57"/>
      <c r="R10" s="57"/>
      <c r="S10" s="57"/>
      <c r="T10" s="57"/>
      <c r="U10" s="58"/>
      <c r="V10" s="58"/>
    </row>
    <row r="11" spans="1:22" s="3" customFormat="1" ht="65.25" customHeight="1" thickBot="1" x14ac:dyDescent="0.35">
      <c r="A11" s="30"/>
      <c r="B11" s="49" t="s">
        <v>30</v>
      </c>
      <c r="C11" s="50"/>
      <c r="D11" s="50"/>
      <c r="E11" s="51"/>
      <c r="F11" s="31"/>
    </row>
    <row r="12" spans="1:22" s="10" customFormat="1" ht="40.5" customHeight="1" thickBot="1" x14ac:dyDescent="0.4">
      <c r="A12" s="32"/>
      <c r="B12" s="59" t="s">
        <v>9</v>
      </c>
      <c r="C12" s="13" t="s">
        <v>2</v>
      </c>
      <c r="D12" s="13" t="s">
        <v>3</v>
      </c>
      <c r="E12" s="13" t="s">
        <v>4</v>
      </c>
      <c r="F12" s="33"/>
      <c r="G12" s="8"/>
      <c r="H12" s="8"/>
      <c r="I12" s="8"/>
      <c r="J12" s="9"/>
      <c r="L12" s="54"/>
      <c r="M12" s="54"/>
      <c r="N12" s="54"/>
      <c r="O12" s="54"/>
      <c r="P12" s="54"/>
      <c r="Q12" s="54"/>
      <c r="R12" s="54"/>
      <c r="S12" s="54"/>
      <c r="T12" s="54"/>
      <c r="U12" s="54"/>
      <c r="V12" s="54"/>
    </row>
    <row r="13" spans="1:22" s="11" customFormat="1" ht="60.75" customHeight="1" x14ac:dyDescent="0.3">
      <c r="A13" s="30"/>
      <c r="B13" s="59"/>
      <c r="C13" s="25">
        <f>184278.21*1.33093</f>
        <v>245261.39803529999</v>
      </c>
      <c r="D13" s="26">
        <f>159823.51*1.33093</f>
        <v>212713.90416430001</v>
      </c>
      <c r="E13" s="27"/>
      <c r="F13" s="31"/>
      <c r="G13" s="3"/>
      <c r="H13" s="3"/>
      <c r="I13" s="3"/>
      <c r="L13" s="57"/>
      <c r="M13" s="57"/>
      <c r="N13" s="57"/>
      <c r="O13" s="57"/>
      <c r="P13" s="57"/>
      <c r="Q13" s="57"/>
      <c r="R13" s="57"/>
      <c r="S13" s="57"/>
      <c r="T13" s="57"/>
      <c r="U13" s="58"/>
      <c r="V13" s="58"/>
    </row>
    <row r="14" spans="1:22" s="10" customFormat="1" ht="87" customHeight="1" x14ac:dyDescent="0.3">
      <c r="A14" s="32"/>
      <c r="B14" s="49" t="s">
        <v>10</v>
      </c>
      <c r="C14" s="50"/>
      <c r="D14" s="50"/>
      <c r="E14" s="51"/>
      <c r="F14" s="33"/>
    </row>
    <row r="15" spans="1:22" s="10" customFormat="1" x14ac:dyDescent="0.3">
      <c r="A15" s="32"/>
      <c r="B15" s="12" t="s">
        <v>27</v>
      </c>
      <c r="C15" s="2"/>
      <c r="D15" s="1"/>
      <c r="E15" s="1"/>
      <c r="F15" s="33"/>
    </row>
    <row r="16" spans="1:22" s="10" customFormat="1" x14ac:dyDescent="0.3">
      <c r="A16" s="32"/>
      <c r="B16" s="1"/>
      <c r="C16" s="2"/>
      <c r="D16" s="1"/>
      <c r="E16" s="19" t="s">
        <v>32</v>
      </c>
      <c r="F16" s="33"/>
    </row>
    <row r="17" spans="1:6" s="10" customFormat="1" ht="29.25" customHeight="1" thickBot="1" x14ac:dyDescent="0.35">
      <c r="A17" s="34"/>
      <c r="B17" s="35"/>
      <c r="C17" s="36"/>
      <c r="D17" s="37"/>
      <c r="E17" s="37"/>
      <c r="F17" s="38"/>
    </row>
    <row r="18" spans="1:6" x14ac:dyDescent="0.3">
      <c r="B18" s="6"/>
    </row>
  </sheetData>
  <mergeCells count="17">
    <mergeCell ref="L3:V3"/>
    <mergeCell ref="L6:V6"/>
    <mergeCell ref="L9:V9"/>
    <mergeCell ref="L12:V12"/>
    <mergeCell ref="L13:V13"/>
    <mergeCell ref="L7:V7"/>
    <mergeCell ref="L10:V10"/>
    <mergeCell ref="L4:V4"/>
    <mergeCell ref="B11:E11"/>
    <mergeCell ref="B12:B13"/>
    <mergeCell ref="B14:E14"/>
    <mergeCell ref="B9:B10"/>
    <mergeCell ref="B1:E2"/>
    <mergeCell ref="B3:B4"/>
    <mergeCell ref="B5:E5"/>
    <mergeCell ref="B6:B7"/>
    <mergeCell ref="B8:E8"/>
  </mergeCells>
  <pageMargins left="0.70866141732283472" right="0.70866141732283472" top="0.74803149606299213" bottom="0.74803149606299213" header="0.31496062992125984" footer="0.31496062992125984"/>
  <pageSetup paperSize="9" scale="5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zoomScaleNormal="100" workbookViewId="0">
      <selection activeCell="C4" sqref="C4"/>
    </sheetView>
  </sheetViews>
  <sheetFormatPr defaultRowHeight="14.4" x14ac:dyDescent="0.3"/>
  <cols>
    <col min="1" max="1" width="7.88671875" customWidth="1"/>
    <col min="2" max="2" width="30.109375" customWidth="1"/>
    <col min="3" max="3" width="41.33203125" style="7" customWidth="1"/>
    <col min="4" max="5" width="42.109375" customWidth="1"/>
  </cols>
  <sheetData>
    <row r="1" spans="1:22" s="3" customFormat="1" ht="42" customHeight="1" x14ac:dyDescent="0.3">
      <c r="A1" s="28"/>
      <c r="B1" s="60" t="s">
        <v>0</v>
      </c>
      <c r="C1" s="60"/>
      <c r="D1" s="60"/>
      <c r="E1" s="60"/>
      <c r="F1" s="29"/>
    </row>
    <row r="2" spans="1:22" s="3" customFormat="1" ht="31.5" customHeight="1" thickBot="1" x14ac:dyDescent="0.35">
      <c r="A2" s="30"/>
      <c r="B2" s="61"/>
      <c r="C2" s="61"/>
      <c r="D2" s="61"/>
      <c r="E2" s="61"/>
      <c r="F2" s="31"/>
    </row>
    <row r="3" spans="1:22" s="10" customFormat="1" ht="40.5" customHeight="1" thickBot="1" x14ac:dyDescent="0.4">
      <c r="A3" s="32"/>
      <c r="B3" s="62" t="s">
        <v>1</v>
      </c>
      <c r="C3" s="13" t="s">
        <v>2</v>
      </c>
      <c r="D3" s="14" t="s">
        <v>3</v>
      </c>
      <c r="E3" s="14" t="s">
        <v>4</v>
      </c>
      <c r="F3" s="39"/>
      <c r="G3" s="8"/>
      <c r="H3" s="8"/>
      <c r="I3" s="8"/>
      <c r="J3" s="9"/>
      <c r="L3" s="54"/>
      <c r="M3" s="55"/>
      <c r="N3" s="55"/>
      <c r="O3" s="55"/>
      <c r="P3" s="55"/>
      <c r="Q3" s="55"/>
      <c r="R3" s="55"/>
      <c r="S3" s="55"/>
      <c r="T3" s="55"/>
      <c r="U3" s="56"/>
      <c r="V3" s="56"/>
    </row>
    <row r="4" spans="1:22" s="11" customFormat="1" ht="67.5" customHeight="1" thickBot="1" x14ac:dyDescent="0.35">
      <c r="A4" s="30"/>
      <c r="B4" s="53"/>
      <c r="C4" s="4">
        <v>2861686.62</v>
      </c>
      <c r="D4" s="4">
        <v>2853614.84</v>
      </c>
      <c r="E4" s="17" t="s">
        <v>26</v>
      </c>
      <c r="F4" s="31"/>
      <c r="G4" s="3"/>
      <c r="H4" s="3"/>
      <c r="I4" s="3"/>
      <c r="L4" s="57"/>
      <c r="M4" s="57"/>
      <c r="N4" s="57"/>
      <c r="O4" s="57"/>
      <c r="P4" s="57"/>
      <c r="Q4" s="57"/>
      <c r="R4" s="57"/>
      <c r="S4" s="57"/>
      <c r="T4" s="57"/>
      <c r="U4" s="58"/>
      <c r="V4" s="58"/>
    </row>
    <row r="5" spans="1:22" s="3" customFormat="1" ht="68.25" customHeight="1" thickBot="1" x14ac:dyDescent="0.35">
      <c r="A5" s="30"/>
      <c r="B5" s="49" t="s">
        <v>11</v>
      </c>
      <c r="C5" s="50"/>
      <c r="D5" s="50"/>
      <c r="E5" s="51"/>
      <c r="F5" s="31"/>
    </row>
    <row r="6" spans="1:22" s="10" customFormat="1" ht="40.5" customHeight="1" thickTop="1" thickBot="1" x14ac:dyDescent="0.4">
      <c r="A6" s="32"/>
      <c r="B6" s="52" t="s">
        <v>6</v>
      </c>
      <c r="C6" s="16" t="s">
        <v>2</v>
      </c>
      <c r="D6" s="15" t="s">
        <v>3</v>
      </c>
      <c r="E6" s="14" t="s">
        <v>4</v>
      </c>
      <c r="F6" s="39"/>
      <c r="G6" s="8"/>
      <c r="H6" s="8"/>
      <c r="I6" s="8"/>
      <c r="J6" s="9"/>
      <c r="L6" s="54"/>
      <c r="M6" s="55"/>
      <c r="N6" s="55"/>
      <c r="O6" s="55"/>
      <c r="P6" s="55"/>
      <c r="Q6" s="55"/>
      <c r="R6" s="55"/>
      <c r="S6" s="55"/>
      <c r="T6" s="55"/>
      <c r="U6" s="56"/>
      <c r="V6" s="56"/>
    </row>
    <row r="7" spans="1:22" s="11" customFormat="1" ht="69.75" customHeight="1" thickBot="1" x14ac:dyDescent="0.35">
      <c r="A7" s="30"/>
      <c r="B7" s="53"/>
      <c r="C7" s="4">
        <f>600000*1.32993</f>
        <v>797958</v>
      </c>
      <c r="D7" s="4">
        <f>420047.32*1.32993</f>
        <v>558633.53228759998</v>
      </c>
      <c r="E7" s="24" t="s">
        <v>31</v>
      </c>
      <c r="F7" s="31"/>
      <c r="G7" s="3"/>
      <c r="H7" s="3"/>
      <c r="I7" s="3"/>
      <c r="L7" s="57"/>
      <c r="M7" s="57"/>
      <c r="N7" s="57"/>
      <c r="O7" s="57"/>
      <c r="P7" s="57"/>
      <c r="Q7" s="57"/>
      <c r="R7" s="57"/>
      <c r="S7" s="57"/>
      <c r="T7" s="57"/>
      <c r="U7" s="58"/>
      <c r="V7" s="58"/>
    </row>
    <row r="8" spans="1:22" s="3" customFormat="1" ht="65.25" customHeight="1" thickBot="1" x14ac:dyDescent="0.35">
      <c r="A8" s="30"/>
      <c r="B8" s="49" t="s">
        <v>28</v>
      </c>
      <c r="C8" s="50"/>
      <c r="D8" s="50"/>
      <c r="E8" s="51"/>
      <c r="F8" s="31"/>
    </row>
    <row r="9" spans="1:22" s="10" customFormat="1" ht="40.5" customHeight="1" thickTop="1" thickBot="1" x14ac:dyDescent="0.4">
      <c r="A9" s="32"/>
      <c r="B9" s="52" t="s">
        <v>8</v>
      </c>
      <c r="C9" s="16" t="s">
        <v>2</v>
      </c>
      <c r="D9" s="15" t="s">
        <v>3</v>
      </c>
      <c r="E9" s="18" t="s">
        <v>4</v>
      </c>
      <c r="F9" s="33"/>
      <c r="G9" s="8"/>
      <c r="H9" s="8"/>
      <c r="I9" s="8"/>
      <c r="J9" s="9"/>
      <c r="L9" s="54"/>
      <c r="M9" s="55"/>
      <c r="N9" s="55"/>
      <c r="O9" s="55"/>
      <c r="P9" s="55"/>
      <c r="Q9" s="55"/>
      <c r="R9" s="55"/>
      <c r="S9" s="55"/>
      <c r="T9" s="55"/>
      <c r="U9" s="56"/>
      <c r="V9" s="56"/>
    </row>
    <row r="10" spans="1:22" s="11" customFormat="1" ht="66" customHeight="1" thickBot="1" x14ac:dyDescent="0.35">
      <c r="A10" s="30"/>
      <c r="B10" s="53"/>
      <c r="C10" s="4">
        <v>1096241.1200000001</v>
      </c>
      <c r="D10" s="4">
        <v>942384.06</v>
      </c>
      <c r="E10" s="23"/>
      <c r="F10" s="31"/>
      <c r="G10" s="3"/>
      <c r="H10" s="3"/>
      <c r="I10" s="3"/>
      <c r="L10" s="57"/>
      <c r="M10" s="57"/>
      <c r="N10" s="57"/>
      <c r="O10" s="57"/>
      <c r="P10" s="57"/>
      <c r="Q10" s="57"/>
      <c r="R10" s="57"/>
      <c r="S10" s="57"/>
      <c r="T10" s="57"/>
      <c r="U10" s="58"/>
      <c r="V10" s="58"/>
    </row>
    <row r="11" spans="1:22" s="3" customFormat="1" ht="65.25" customHeight="1" thickBot="1" x14ac:dyDescent="0.35">
      <c r="A11" s="30"/>
      <c r="B11" s="49" t="s">
        <v>30</v>
      </c>
      <c r="C11" s="50"/>
      <c r="D11" s="50"/>
      <c r="E11" s="51"/>
      <c r="F11" s="31"/>
    </row>
    <row r="12" spans="1:22" s="10" customFormat="1" ht="40.5" customHeight="1" thickBot="1" x14ac:dyDescent="0.4">
      <c r="A12" s="32"/>
      <c r="B12" s="59" t="s">
        <v>9</v>
      </c>
      <c r="C12" s="13" t="s">
        <v>2</v>
      </c>
      <c r="D12" s="13" t="s">
        <v>3</v>
      </c>
      <c r="E12" s="13" t="s">
        <v>4</v>
      </c>
      <c r="F12" s="33"/>
      <c r="G12" s="8"/>
      <c r="H12" s="8"/>
      <c r="I12" s="8"/>
      <c r="J12" s="9"/>
      <c r="L12" s="54"/>
      <c r="M12" s="54"/>
      <c r="N12" s="54"/>
      <c r="O12" s="54"/>
      <c r="P12" s="54"/>
      <c r="Q12" s="54"/>
      <c r="R12" s="54"/>
      <c r="S12" s="54"/>
      <c r="T12" s="54"/>
      <c r="U12" s="54"/>
      <c r="V12" s="54"/>
    </row>
    <row r="13" spans="1:22" s="11" customFormat="1" ht="60.75" customHeight="1" x14ac:dyDescent="0.3">
      <c r="A13" s="30"/>
      <c r="B13" s="59"/>
      <c r="C13" s="20">
        <f>34062.14*1.32993</f>
        <v>45300.261850200004</v>
      </c>
      <c r="D13" s="21">
        <f>33371.36*1.32993</f>
        <v>44381.572804800002</v>
      </c>
      <c r="E13" s="22"/>
      <c r="F13" s="31"/>
      <c r="G13" s="3"/>
      <c r="H13" s="3"/>
      <c r="I13" s="3"/>
      <c r="L13" s="57"/>
      <c r="M13" s="57"/>
      <c r="N13" s="57"/>
      <c r="O13" s="57"/>
      <c r="P13" s="57"/>
      <c r="Q13" s="57"/>
      <c r="R13" s="57"/>
      <c r="S13" s="57"/>
      <c r="T13" s="57"/>
      <c r="U13" s="58"/>
      <c r="V13" s="58"/>
    </row>
    <row r="14" spans="1:22" s="10" customFormat="1" ht="87" customHeight="1" x14ac:dyDescent="0.3">
      <c r="A14" s="32"/>
      <c r="B14" s="49" t="s">
        <v>10</v>
      </c>
      <c r="C14" s="50"/>
      <c r="D14" s="50"/>
      <c r="E14" s="51"/>
      <c r="F14" s="33"/>
    </row>
    <row r="15" spans="1:22" s="10" customFormat="1" x14ac:dyDescent="0.3">
      <c r="A15" s="32"/>
      <c r="B15" s="12" t="s">
        <v>27</v>
      </c>
      <c r="C15" s="2"/>
      <c r="D15" s="1"/>
      <c r="E15" s="1"/>
      <c r="F15" s="33"/>
    </row>
    <row r="16" spans="1:22" s="10" customFormat="1" x14ac:dyDescent="0.3">
      <c r="A16" s="32"/>
      <c r="B16" s="1"/>
      <c r="C16" s="2"/>
      <c r="D16" s="1"/>
      <c r="E16" s="19" t="s">
        <v>32</v>
      </c>
      <c r="F16" s="33"/>
    </row>
    <row r="17" spans="1:6" s="10" customFormat="1" ht="29.25" customHeight="1" thickBot="1" x14ac:dyDescent="0.35">
      <c r="A17" s="34"/>
      <c r="B17" s="35"/>
      <c r="C17" s="36"/>
      <c r="D17" s="37"/>
      <c r="E17" s="37"/>
      <c r="F17" s="38"/>
    </row>
    <row r="18" spans="1:6" x14ac:dyDescent="0.3">
      <c r="B18" s="6"/>
    </row>
  </sheetData>
  <mergeCells count="17">
    <mergeCell ref="L9:V9"/>
    <mergeCell ref="L12:V12"/>
    <mergeCell ref="L13:V13"/>
    <mergeCell ref="L7:V7"/>
    <mergeCell ref="L10:V10"/>
    <mergeCell ref="B1:E2"/>
    <mergeCell ref="B5:E5"/>
    <mergeCell ref="B6:B7"/>
    <mergeCell ref="B8:E8"/>
    <mergeCell ref="L3:V3"/>
    <mergeCell ref="L6:V6"/>
    <mergeCell ref="L4:V4"/>
    <mergeCell ref="B14:E14"/>
    <mergeCell ref="B9:B10"/>
    <mergeCell ref="B11:E11"/>
    <mergeCell ref="B12:B13"/>
    <mergeCell ref="B3:B4"/>
  </mergeCells>
  <pageMargins left="0.70866141732283472" right="0.70866141732283472" top="0.74803149606299213" bottom="0.74803149606299213" header="0.31496062992125984" footer="0.31496062992125984"/>
  <pageSetup paperSize="9"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30A3BC37E36E54E90D21F6190163408" ma:contentTypeVersion="11" ma:contentTypeDescription="Creare un nuovo documento." ma:contentTypeScope="" ma:versionID="fe63b3c587307433e6f859381ec4f597">
  <xsd:schema xmlns:xsd="http://www.w3.org/2001/XMLSchema" xmlns:xs="http://www.w3.org/2001/XMLSchema" xmlns:p="http://schemas.microsoft.com/office/2006/metadata/properties" xmlns:ns2="1ef33152-94dc-4099-be7c-b04a32e38362" xmlns:ns3="689a47d8-5fb8-4980-9fd7-9c1b289218db" targetNamespace="http://schemas.microsoft.com/office/2006/metadata/properties" ma:root="true" ma:fieldsID="ff8a8990549909be3b0e3f9136fc8dbf" ns2:_="" ns3:_="">
    <xsd:import namespace="1ef33152-94dc-4099-be7c-b04a32e38362"/>
    <xsd:import namespace="689a47d8-5fb8-4980-9fd7-9c1b28921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f33152-94dc-4099-be7c-b04a32e38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9a47d8-5fb8-4980-9fd7-9c1b289218db" elementFormDefault="qualified">
    <xsd:import namespace="http://schemas.microsoft.com/office/2006/documentManagement/types"/>
    <xsd:import namespace="http://schemas.microsoft.com/office/infopath/2007/PartnerControls"/>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0D9EF8-1C59-407A-986F-52CA698AFAD8}">
  <ds:schemaRefs>
    <ds:schemaRef ds:uri="http://schemas.microsoft.com/office/2006/metadata/properties"/>
    <ds:schemaRef ds:uri="http://schemas.microsoft.com/office/2006/documentManagement/types"/>
    <ds:schemaRef ds:uri="http://purl.org/dc/elements/1.1/"/>
    <ds:schemaRef ds:uri="1ef33152-94dc-4099-be7c-b04a32e38362"/>
    <ds:schemaRef ds:uri="http://purl.org/dc/dcmitype/"/>
    <ds:schemaRef ds:uri="689a47d8-5fb8-4980-9fd7-9c1b289218db"/>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9E461DB-82A2-486B-A176-E6D8F1053812}">
  <ds:schemaRefs>
    <ds:schemaRef ds:uri="http://schemas.microsoft.com/sharepoint/v3/contenttype/forms"/>
  </ds:schemaRefs>
</ds:datastoreItem>
</file>

<file path=customXml/itemProps3.xml><?xml version="1.0" encoding="utf-8"?>
<ds:datastoreItem xmlns:ds="http://schemas.openxmlformats.org/officeDocument/2006/customXml" ds:itemID="{ECE2E9D5-744C-4A5C-8840-166EC2D4DB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f33152-94dc-4099-be7c-b04a32e38362"/>
    <ds:schemaRef ds:uri="689a47d8-5fb8-4980-9fd7-9c1b28921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10</vt:i4>
      </vt:variant>
    </vt:vector>
  </HeadingPairs>
  <TitlesOfParts>
    <vt:vector size="24" baseType="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'2010'!Area_stampa</vt:lpstr>
      <vt:lpstr>'2011'!Area_stampa</vt:lpstr>
      <vt:lpstr>'2012'!Area_stampa</vt:lpstr>
      <vt:lpstr>'2013'!Area_stampa</vt:lpstr>
      <vt:lpstr>'2014'!Area_stampa</vt:lpstr>
      <vt:lpstr>'2015'!Area_stampa</vt:lpstr>
      <vt:lpstr>'2016'!Area_stampa</vt:lpstr>
      <vt:lpstr>'2017'!Area_stampa</vt:lpstr>
      <vt:lpstr>'2018'!Area_stampa</vt:lpstr>
      <vt:lpstr>'2019'!Area_stampa</vt:lpstr>
    </vt:vector>
  </TitlesOfParts>
  <Company>Regione Autonoma FVG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Grion Marina</dc:creator>
  <cp:lastModifiedBy>Poli Laura</cp:lastModifiedBy>
  <cp:lastPrinted>2021-05-28T10:15:30Z</cp:lastPrinted>
  <dcterms:created xsi:type="dcterms:W3CDTF">2016-12-29T12:51:02Z</dcterms:created>
  <dcterms:modified xsi:type="dcterms:W3CDTF">2024-12-04T09:17:34Z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0x010100E30A3BC37E36E54E90D21F6190163408</vt:lpwstr>
  </property>
</Properties>
</file>